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555" windowWidth="15600" windowHeight="7410" tabRatio="936" firstSheet="15" activeTab="33"/>
  </bookViews>
  <sheets>
    <sheet name="NBR forside" sheetId="19" r:id="rId1"/>
    <sheet name="Plan" sheetId="97" r:id="rId2"/>
    <sheet name="Utförande PM" sheetId="48" r:id="rId3"/>
    <sheet name="Trial info" sheetId="4" r:id="rId4"/>
    <sheet name="Brickplan.fältplan" sheetId="107" r:id="rId5"/>
    <sheet name="Fältplan" sheetId="74" state="hidden" r:id="rId6"/>
    <sheet name="Brickplan" sheetId="75" state="hidden" r:id="rId7"/>
    <sheet name="Evaluation  Lönnstorp" sheetId="54" r:id="rId8"/>
    <sheet name="Evaluation  Reslöv" sheetId="98" r:id="rId9"/>
    <sheet name="Evaluation  Björkhem" sheetId="99" r:id="rId10"/>
    <sheet name="Evaluation Lovisero  " sheetId="100" r:id="rId11"/>
    <sheet name="Evaluation  Granhill" sheetId="101" r:id="rId12"/>
    <sheet name="Jordprov" sheetId="65" r:id="rId13"/>
    <sheet name="Behandl_data" sheetId="12" r:id="rId14"/>
    <sheet name="Sprutj Lönnstorp" sheetId="57" r:id="rId15"/>
    <sheet name="Sprutj Reslöv" sheetId="58" r:id="rId16"/>
    <sheet name="Sprutj Björkhem" sheetId="23" r:id="rId17"/>
    <sheet name="Sprutj Lovisero" sheetId="102" r:id="rId18"/>
    <sheet name="Sprutj Granhill" sheetId="103" r:id="rId19"/>
    <sheet name="Angr_frek vid beh" sheetId="69" state="hidden" r:id="rId20"/>
    <sheet name=" Angr efter beh 2014" sheetId="80" state="hidden" r:id="rId21"/>
    <sheet name="Bl sv 1" sheetId="71" state="hidden" r:id="rId22"/>
    <sheet name="Plh Gr blyta 1" sheetId="104" state="hidden" r:id="rId23"/>
    <sheet name="Mjöldagg" sheetId="93" state="hidden" r:id="rId24"/>
    <sheet name="Ram" sheetId="105" state="hidden" r:id="rId25"/>
    <sheet name="Rost" sheetId="106" state="hidden" r:id="rId26"/>
    <sheet name="Skörd 1" sheetId="66" state="hidden" r:id="rId27"/>
    <sheet name="Sheet1" sheetId="86" state="hidden" r:id="rId28"/>
    <sheet name="Resultattabell bladsvampgrad." sheetId="108" r:id="rId29"/>
    <sheet name="Bladsvamsutveckling diagr." sheetId="109" r:id="rId30"/>
    <sheet name="Resultattabell skörd (2)" sheetId="114" r:id="rId31"/>
    <sheet name="Relativ skörd" sheetId="110" r:id="rId32"/>
    <sheet name="Angrepsfrekvens" sheetId="112" r:id="rId33"/>
    <sheet name="Resultattabell skörd" sheetId="111" r:id="rId34"/>
    <sheet name="Sheet2" sheetId="113" state="hidden" r:id="rId35"/>
  </sheets>
  <definedNames>
    <definedName name="_Y6" localSheetId="20">#REF!</definedName>
    <definedName name="_Y6" localSheetId="19">#REF!</definedName>
    <definedName name="_Y6" localSheetId="6">#REF!</definedName>
    <definedName name="_Y6" localSheetId="4">#REF!</definedName>
    <definedName name="_Y6" localSheetId="9">#REF!</definedName>
    <definedName name="_Y6" localSheetId="11">#REF!</definedName>
    <definedName name="_Y6" localSheetId="8">#REF!</definedName>
    <definedName name="_Y6" localSheetId="10">#REF!</definedName>
    <definedName name="_Y6" localSheetId="5">#REF!</definedName>
    <definedName name="_Y6" localSheetId="1">#REF!</definedName>
    <definedName name="_Y6" localSheetId="22">#REF!</definedName>
    <definedName name="_Y6" localSheetId="24">#REF!</definedName>
    <definedName name="_Y6" localSheetId="33">#REF!</definedName>
    <definedName name="_Y6" localSheetId="30">#REF!</definedName>
    <definedName name="_Y6" localSheetId="25">#REF!</definedName>
    <definedName name="_Y6" localSheetId="18">#REF!</definedName>
    <definedName name="_Y6" localSheetId="17">#REF!</definedName>
    <definedName name="_Y6" localSheetId="2">#REF!</definedName>
    <definedName name="_Y6">#REF!</definedName>
    <definedName name="A1.Plan" localSheetId="33">#REF!</definedName>
    <definedName name="A1.Plan" localSheetId="30">#REF!</definedName>
    <definedName name="A1.Plan">#REF!</definedName>
    <definedName name="A1_Plan" localSheetId="20">#REF!</definedName>
    <definedName name="A1_Plan" localSheetId="19">#REF!</definedName>
    <definedName name="A1_Plan" localSheetId="13">#REF!</definedName>
    <definedName name="A1_Plan" localSheetId="6">#REF!</definedName>
    <definedName name="A1_Plan" localSheetId="4">#REF!</definedName>
    <definedName name="A1_Plan" localSheetId="9">#REF!</definedName>
    <definedName name="A1_Plan" localSheetId="11">#REF!</definedName>
    <definedName name="A1_Plan" localSheetId="8">#REF!</definedName>
    <definedName name="A1_Plan" localSheetId="10">#REF!</definedName>
    <definedName name="A1_Plan" localSheetId="5">#REF!</definedName>
    <definedName name="A1_Plan" localSheetId="0">#REF!</definedName>
    <definedName name="A1_Plan" localSheetId="1">#REF!</definedName>
    <definedName name="A1_Plan" localSheetId="22">#REF!</definedName>
    <definedName name="A1_Plan" localSheetId="24">#REF!</definedName>
    <definedName name="A1_Plan" localSheetId="33">#REF!</definedName>
    <definedName name="A1_Plan" localSheetId="30">#REF!</definedName>
    <definedName name="A1_Plan" localSheetId="25">#REF!</definedName>
    <definedName name="A1_Plan" localSheetId="18">#REF!</definedName>
    <definedName name="A1_Plan" localSheetId="17">#REF!</definedName>
    <definedName name="A1_Plan" localSheetId="2">#REF!</definedName>
    <definedName name="A1_Plan">#REF!</definedName>
    <definedName name="aaa" localSheetId="33">#REF!</definedName>
    <definedName name="aaa" localSheetId="30">#REF!</definedName>
    <definedName name="aaa">#REF!</definedName>
    <definedName name="b" localSheetId="33">#REF!</definedName>
    <definedName name="b" localSheetId="30">#REF!</definedName>
    <definedName name="b">#REF!</definedName>
    <definedName name="Betplantan_1" localSheetId="20">#REF!</definedName>
    <definedName name="Betplantan_1" localSheetId="19">#REF!</definedName>
    <definedName name="Betplantan_1" localSheetId="13">#REF!</definedName>
    <definedName name="Betplantan_1" localSheetId="6">#REF!</definedName>
    <definedName name="Betplantan_1" localSheetId="4">#REF!</definedName>
    <definedName name="Betplantan_1" localSheetId="9">#REF!</definedName>
    <definedName name="Betplantan_1" localSheetId="11">#REF!</definedName>
    <definedName name="Betplantan_1" localSheetId="8">#REF!</definedName>
    <definedName name="Betplantan_1" localSheetId="10">#REF!</definedName>
    <definedName name="Betplantan_1" localSheetId="5">#REF!</definedName>
    <definedName name="Betplantan_1" localSheetId="0">#REF!</definedName>
    <definedName name="Betplantan_1" localSheetId="1">#REF!</definedName>
    <definedName name="Betplantan_1" localSheetId="22">#REF!</definedName>
    <definedName name="Betplantan_1" localSheetId="24">#REF!</definedName>
    <definedName name="Betplantan_1" localSheetId="33">#REF!</definedName>
    <definedName name="Betplantan_1" localSheetId="30">#REF!</definedName>
    <definedName name="Betplantan_1" localSheetId="25">#REF!</definedName>
    <definedName name="Betplantan_1" localSheetId="18">#REF!</definedName>
    <definedName name="Betplantan_1" localSheetId="17">#REF!</definedName>
    <definedName name="Betplantan_1" localSheetId="2">#REF!</definedName>
    <definedName name="Betplantan_1">#REF!</definedName>
    <definedName name="EXPORT" localSheetId="20">#REF!</definedName>
    <definedName name="EXPORT" localSheetId="19">#REF!</definedName>
    <definedName name="EXPORT" localSheetId="6">#REF!</definedName>
    <definedName name="EXPORT" localSheetId="4">#REF!</definedName>
    <definedName name="EXPORT" localSheetId="9">#REF!</definedName>
    <definedName name="EXPORT" localSheetId="11">#REF!</definedName>
    <definedName name="EXPORT" localSheetId="8">#REF!</definedName>
    <definedName name="EXPORT" localSheetId="10">#REF!</definedName>
    <definedName name="EXPORT" localSheetId="5">#REF!</definedName>
    <definedName name="EXPORT" localSheetId="1">#REF!</definedName>
    <definedName name="EXPORT" localSheetId="22">#REF!</definedName>
    <definedName name="EXPORT" localSheetId="24">#REF!</definedName>
    <definedName name="EXPORT" localSheetId="33">#REF!</definedName>
    <definedName name="EXPORT" localSheetId="30">#REF!</definedName>
    <definedName name="EXPORT" localSheetId="25">#REF!</definedName>
    <definedName name="EXPORT" localSheetId="18">#REF!</definedName>
    <definedName name="EXPORT" localSheetId="17">#REF!</definedName>
    <definedName name="EXPORT" localSheetId="2">#REF!</definedName>
    <definedName name="EXPORT">#REF!</definedName>
    <definedName name="Försökskort__2" localSheetId="20">#REF!</definedName>
    <definedName name="Försökskort__2" localSheetId="19">#REF!</definedName>
    <definedName name="Försökskort__2" localSheetId="13">#REF!</definedName>
    <definedName name="Försökskort__2" localSheetId="6">#REF!</definedName>
    <definedName name="Försökskort__2" localSheetId="4">#REF!</definedName>
    <definedName name="Försökskort__2" localSheetId="9">#REF!</definedName>
    <definedName name="Försökskort__2" localSheetId="11">#REF!</definedName>
    <definedName name="Försökskort__2" localSheetId="8">#REF!</definedName>
    <definedName name="Försökskort__2" localSheetId="10">#REF!</definedName>
    <definedName name="Försökskort__2" localSheetId="5">#REF!</definedName>
    <definedName name="Försökskort__2" localSheetId="0">#REF!</definedName>
    <definedName name="Försökskort__2" localSheetId="1">#REF!</definedName>
    <definedName name="Försökskort__2" localSheetId="22">#REF!</definedName>
    <definedName name="Försökskort__2" localSheetId="24">#REF!</definedName>
    <definedName name="Försökskort__2" localSheetId="33">#REF!</definedName>
    <definedName name="Försökskort__2" localSheetId="30">#REF!</definedName>
    <definedName name="Försökskort__2" localSheetId="25">#REF!</definedName>
    <definedName name="Försökskort__2" localSheetId="18">#REF!</definedName>
    <definedName name="Försökskort__2" localSheetId="17">#REF!</definedName>
    <definedName name="Försökskort__2" localSheetId="2">#REF!</definedName>
    <definedName name="Försökskort__2">#REF!</definedName>
    <definedName name="Gødning___planteværn" localSheetId="33">#REF!</definedName>
    <definedName name="Gødning___planteværn" localSheetId="30">#REF!</definedName>
    <definedName name="Gødning___planteværn">#REF!</definedName>
    <definedName name="Jordanalyser" localSheetId="33">#REF!</definedName>
    <definedName name="Jordanalyser" localSheetId="30">#REF!</definedName>
    <definedName name="Jordanalyser">#REF!</definedName>
    <definedName name="plhfin" localSheetId="33">#REF!</definedName>
    <definedName name="plhfin" localSheetId="30">#REF!</definedName>
    <definedName name="plhfin">#REF!</definedName>
    <definedName name="PM" localSheetId="33">#REF!</definedName>
    <definedName name="PM" localSheetId="30">#REF!</definedName>
    <definedName name="PM">#REF!</definedName>
    <definedName name="Print_Area" localSheetId="20">' Angr efter beh 2014'!$A$1:$AD$50</definedName>
    <definedName name="Print_Area" localSheetId="19">'Angr_frek vid beh'!$A$1:$Q$31</definedName>
    <definedName name="Print_Area" localSheetId="32">Angrepsfrekvens!$A$1:$L$61</definedName>
    <definedName name="Print_Area" localSheetId="13">Behandl_data!$A$1:$G$65</definedName>
    <definedName name="Print_Area" localSheetId="21">'Bl sv 1'!$A$1:$T$22</definedName>
    <definedName name="Print_Area" localSheetId="29">'Bladsvamsutveckling diagr.'!$A$77:$H$102,'Bladsvamsutveckling diagr.'!$A$1:$AF$76</definedName>
    <definedName name="Print_Area" localSheetId="6">Brickplan!$A$1:$T$5</definedName>
    <definedName name="Print_Area" localSheetId="4">Brickplan.fältplan!$A$1:$T$80</definedName>
    <definedName name="Print_Area" localSheetId="9">'Evaluation  Björkhem'!$A$1:$G$31</definedName>
    <definedName name="Print_Area" localSheetId="11">'Evaluation  Granhill'!$A$1:$G$32</definedName>
    <definedName name="Print_Area" localSheetId="7">'Evaluation  Lönnstorp'!$A$1:$G$28</definedName>
    <definedName name="Print_Area" localSheetId="8">'Evaluation  Reslöv'!$A$1:$G$32</definedName>
    <definedName name="Print_Area" localSheetId="10">'Evaluation Lovisero  '!$A$1:$G$32</definedName>
    <definedName name="Print_Area" localSheetId="5">Fältplan!$A$1:$V$10</definedName>
    <definedName name="Print_Area" localSheetId="12">Jordprov!$A$1:$H$34</definedName>
    <definedName name="Print_Area" localSheetId="23">Mjöldagg!$A$1:$R$29</definedName>
    <definedName name="Print_Area" localSheetId="0">'NBR forside'!$A$1:$B$54</definedName>
    <definedName name="Print_Area" localSheetId="1">Plan!$A$1:$H$29</definedName>
    <definedName name="Print_Area" localSheetId="22">'Plh Gr blyta 1'!$A$1:$H$22</definedName>
    <definedName name="Print_Area" localSheetId="24">Ram!$A$1:$R$29</definedName>
    <definedName name="Print_Area" localSheetId="31">'Relativ skörd'!$A$1:$J$146</definedName>
    <definedName name="Print_Area" localSheetId="28">'Resultattabell bladsvampgrad.'!$A$1:$AB$94</definedName>
    <definedName name="Print_Area" localSheetId="30">'Resultattabell skörd (2)'!$A$1:$AL$199</definedName>
    <definedName name="Print_Area" localSheetId="25">Rost!$A$1:$R$29</definedName>
    <definedName name="Print_Area" localSheetId="26">'Skörd 1'!$A$1:$L$26</definedName>
    <definedName name="Print_Area" localSheetId="2">'Utförande PM'!$A$1:$G$49</definedName>
    <definedName name="Slutskörd_1" localSheetId="20">#REF!</definedName>
    <definedName name="Slutskörd_1" localSheetId="19">#REF!</definedName>
    <definedName name="Slutskörd_1" localSheetId="13">#REF!</definedName>
    <definedName name="Slutskörd_1" localSheetId="6">#REF!</definedName>
    <definedName name="Slutskörd_1" localSheetId="4">#REF!</definedName>
    <definedName name="Slutskörd_1" localSheetId="9">#REF!</definedName>
    <definedName name="Slutskörd_1" localSheetId="11">#REF!</definedName>
    <definedName name="Slutskörd_1" localSheetId="8">#REF!</definedName>
    <definedName name="Slutskörd_1" localSheetId="10">#REF!</definedName>
    <definedName name="Slutskörd_1" localSheetId="5">#REF!</definedName>
    <definedName name="Slutskörd_1" localSheetId="0">#REF!</definedName>
    <definedName name="Slutskörd_1" localSheetId="1">#REF!</definedName>
    <definedName name="Slutskörd_1" localSheetId="22">#REF!</definedName>
    <definedName name="Slutskörd_1" localSheetId="24">#REF!</definedName>
    <definedName name="Slutskörd_1" localSheetId="33">#REF!</definedName>
    <definedName name="Slutskörd_1" localSheetId="30">#REF!</definedName>
    <definedName name="Slutskörd_1" localSheetId="25">#REF!</definedName>
    <definedName name="Slutskörd_1" localSheetId="18">#REF!</definedName>
    <definedName name="Slutskörd_1" localSheetId="17">#REF!</definedName>
    <definedName name="Slutskörd_1" localSheetId="2">#REF!</definedName>
    <definedName name="Slutskörd_1">#REF!</definedName>
    <definedName name="x" localSheetId="20">#REF!</definedName>
    <definedName name="x" localSheetId="6">#REF!</definedName>
    <definedName name="x" localSheetId="4">#REF!</definedName>
    <definedName name="x" localSheetId="9">#REF!</definedName>
    <definedName name="x" localSheetId="11">#REF!</definedName>
    <definedName name="x" localSheetId="8">#REF!</definedName>
    <definedName name="x" localSheetId="10">#REF!</definedName>
    <definedName name="x" localSheetId="5">#REF!</definedName>
    <definedName name="x" localSheetId="1">#REF!</definedName>
    <definedName name="x" localSheetId="22">#REF!</definedName>
    <definedName name="x" localSheetId="24">#REF!</definedName>
    <definedName name="x" localSheetId="33">#REF!</definedName>
    <definedName name="x" localSheetId="30">#REF!</definedName>
    <definedName name="x" localSheetId="25">#REF!</definedName>
    <definedName name="x" localSheetId="18">#REF!</definedName>
    <definedName name="x" localSheetId="17">#REF!</definedName>
    <definedName name="x" localSheetId="2">#REF!</definedName>
    <definedName name="x">#REF!</definedName>
    <definedName name="xxx" localSheetId="33">#REF!</definedName>
    <definedName name="xxx" localSheetId="30">#REF!</definedName>
    <definedName name="xxx">#REF!</definedName>
    <definedName name="yield_hurva" localSheetId="33">#REF!</definedName>
    <definedName name="yield_hurva" localSheetId="30">#REF!</definedName>
    <definedName name="yield_hurva">#REF!</definedName>
  </definedNames>
  <calcPr calcId="145621"/>
</workbook>
</file>

<file path=xl/calcChain.xml><?xml version="1.0" encoding="utf-8"?>
<calcChain xmlns="http://schemas.openxmlformats.org/spreadsheetml/2006/main">
  <c r="M104" i="111" l="1"/>
  <c r="M105" i="111"/>
  <c r="M106" i="111"/>
  <c r="M107" i="111"/>
  <c r="M108" i="111"/>
  <c r="M109" i="111"/>
  <c r="M110" i="111"/>
  <c r="M111" i="111"/>
  <c r="M103" i="111"/>
  <c r="C120" i="111" l="1"/>
  <c r="C121" i="111"/>
  <c r="C122" i="111"/>
  <c r="C119" i="111"/>
  <c r="G265" i="114"/>
  <c r="G266" i="114"/>
  <c r="G267" i="114"/>
  <c r="G264" i="114"/>
  <c r="F255" i="114"/>
  <c r="G255" i="114" s="1"/>
  <c r="F245" i="114" s="1"/>
  <c r="I245" i="114" s="1"/>
  <c r="F256" i="114"/>
  <c r="G256" i="114" s="1"/>
  <c r="F246" i="114" s="1"/>
  <c r="I246" i="114" s="1"/>
  <c r="F257" i="114"/>
  <c r="G257" i="114" s="1"/>
  <c r="F247" i="114" s="1"/>
  <c r="I247" i="114" s="1"/>
  <c r="F254" i="114"/>
  <c r="G254" i="114" s="1"/>
  <c r="F244" i="114" s="1"/>
  <c r="I244" i="114" s="1"/>
  <c r="I243" i="114"/>
  <c r="J244" i="114" l="1"/>
  <c r="J247" i="114"/>
  <c r="J245" i="114"/>
  <c r="J246" i="114"/>
  <c r="J227" i="114"/>
  <c r="J225" i="114"/>
  <c r="I228" i="114"/>
  <c r="J228" i="114" s="1"/>
  <c r="I226" i="114"/>
  <c r="J226" i="114" s="1"/>
  <c r="I224" i="114"/>
  <c r="K104" i="111"/>
  <c r="K105" i="111"/>
  <c r="K106" i="111"/>
  <c r="K107" i="111"/>
  <c r="K108" i="111"/>
  <c r="K109" i="111"/>
  <c r="K110" i="111"/>
  <c r="K111" i="111"/>
  <c r="K103" i="111"/>
  <c r="H204" i="114"/>
  <c r="H206" i="114"/>
  <c r="H205" i="114"/>
  <c r="H207" i="114"/>
  <c r="H208" i="114"/>
  <c r="H209" i="114"/>
  <c r="H210" i="114"/>
  <c r="H211" i="114"/>
  <c r="H212" i="114"/>
  <c r="H203" i="114"/>
  <c r="U127" i="114"/>
  <c r="U126" i="114"/>
  <c r="U125" i="114"/>
  <c r="R125" i="114"/>
  <c r="U123" i="114"/>
  <c r="R123" i="114"/>
  <c r="U124" i="114"/>
  <c r="R124" i="114"/>
  <c r="U122" i="114"/>
  <c r="R122" i="114"/>
  <c r="U121" i="114"/>
  <c r="R121" i="114"/>
  <c r="K108" i="114"/>
  <c r="K107" i="114"/>
  <c r="K106" i="114"/>
  <c r="K105" i="114"/>
  <c r="K104" i="114"/>
  <c r="K103" i="114"/>
  <c r="L104" i="111"/>
  <c r="L105" i="111"/>
  <c r="L106" i="111"/>
  <c r="L107" i="111"/>
  <c r="L108" i="111"/>
  <c r="L103" i="111"/>
  <c r="I206" i="114" l="1"/>
  <c r="I207" i="114"/>
  <c r="K228" i="114"/>
  <c r="I204" i="114"/>
  <c r="I205" i="114"/>
  <c r="C11" i="75"/>
  <c r="C9" i="75"/>
  <c r="C7" i="75"/>
  <c r="C5" i="75"/>
</calcChain>
</file>

<file path=xl/comments1.xml><?xml version="1.0" encoding="utf-8"?>
<comments xmlns="http://schemas.openxmlformats.org/spreadsheetml/2006/main">
  <authors>
    <author>Joakim Ekelöf</author>
  </authors>
  <commentList>
    <comment ref="F4" authorId="0">
      <text>
        <r>
          <rPr>
            <b/>
            <sz val="9"/>
            <color indexed="81"/>
            <rFont val="Tahoma"/>
            <family val="2"/>
          </rPr>
          <t>Joakim Ekelöf:</t>
        </r>
        <r>
          <rPr>
            <sz val="9"/>
            <color indexed="81"/>
            <rFont val="Tahoma"/>
            <family val="2"/>
          </rPr>
          <t xml:space="preserve">
Nettovikt, inte administrativ nettovikt
</t>
        </r>
      </text>
    </comment>
    <comment ref="F23" authorId="0">
      <text>
        <r>
          <rPr>
            <b/>
            <sz val="9"/>
            <color indexed="81"/>
            <rFont val="Tahoma"/>
            <family val="2"/>
          </rPr>
          <t>Joakim Ekelöf:</t>
        </r>
        <r>
          <rPr>
            <sz val="9"/>
            <color indexed="81"/>
            <rFont val="Tahoma"/>
            <family val="2"/>
          </rPr>
          <t xml:space="preserve">
Nettovikt, inte administrativ nettovikt
</t>
        </r>
      </text>
    </comment>
    <comment ref="F42" authorId="0">
      <text>
        <r>
          <rPr>
            <b/>
            <sz val="9"/>
            <color indexed="81"/>
            <rFont val="Tahoma"/>
            <family val="2"/>
          </rPr>
          <t>Joakim Ekelöf:</t>
        </r>
        <r>
          <rPr>
            <sz val="9"/>
            <color indexed="81"/>
            <rFont val="Tahoma"/>
            <family val="2"/>
          </rPr>
          <t xml:space="preserve">
Nettovikt, inte administrativ nettovikt
</t>
        </r>
      </text>
    </comment>
    <comment ref="F61" authorId="0">
      <text>
        <r>
          <rPr>
            <b/>
            <sz val="9"/>
            <color indexed="81"/>
            <rFont val="Tahoma"/>
            <family val="2"/>
          </rPr>
          <t>Joakim Ekelöf:</t>
        </r>
        <r>
          <rPr>
            <sz val="9"/>
            <color indexed="81"/>
            <rFont val="Tahoma"/>
            <family val="2"/>
          </rPr>
          <t xml:space="preserve">
Nettovikt, inte administrativ nettovikt
</t>
        </r>
      </text>
    </comment>
    <comment ref="F80" authorId="0">
      <text>
        <r>
          <rPr>
            <b/>
            <sz val="9"/>
            <color indexed="81"/>
            <rFont val="Tahoma"/>
            <family val="2"/>
          </rPr>
          <t>Joakim Ekelöf:</t>
        </r>
        <r>
          <rPr>
            <sz val="9"/>
            <color indexed="81"/>
            <rFont val="Tahoma"/>
            <family val="2"/>
          </rPr>
          <t xml:space="preserve">
Nettovikt, inte administrativ nettovikt
</t>
        </r>
      </text>
    </comment>
    <comment ref="F101" authorId="0">
      <text>
        <r>
          <rPr>
            <b/>
            <sz val="9"/>
            <color indexed="81"/>
            <rFont val="Tahoma"/>
            <family val="2"/>
          </rPr>
          <t>Joakim Ekelöf:</t>
        </r>
        <r>
          <rPr>
            <sz val="9"/>
            <color indexed="81"/>
            <rFont val="Tahoma"/>
            <family val="2"/>
          </rPr>
          <t xml:space="preserve">
Nettovikt, inte administrativ nettovikt
</t>
        </r>
      </text>
    </comment>
    <comment ref="F223" authorId="0">
      <text>
        <r>
          <rPr>
            <b/>
            <sz val="9"/>
            <color indexed="81"/>
            <rFont val="Tahoma"/>
            <family val="2"/>
          </rPr>
          <t>Joakim Ekelöf:</t>
        </r>
        <r>
          <rPr>
            <sz val="9"/>
            <color indexed="81"/>
            <rFont val="Tahoma"/>
            <family val="2"/>
          </rPr>
          <t xml:space="preserve">
Nettovikt, inte administrativ nettovikt
</t>
        </r>
      </text>
    </comment>
  </commentList>
</comments>
</file>

<file path=xl/comments2.xml><?xml version="1.0" encoding="utf-8"?>
<comments xmlns="http://schemas.openxmlformats.org/spreadsheetml/2006/main">
  <authors>
    <author>Joakim Ekelöf</author>
  </authors>
  <commentList>
    <comment ref="O132" authorId="0">
      <text>
        <r>
          <rPr>
            <b/>
            <sz val="9"/>
            <color indexed="81"/>
            <rFont val="Tahoma"/>
            <family val="2"/>
          </rPr>
          <t>Joakim Ekelöf:</t>
        </r>
        <r>
          <rPr>
            <sz val="9"/>
            <color indexed="81"/>
            <rFont val="Tahoma"/>
            <family val="2"/>
          </rPr>
          <t xml:space="preserve">
Medeltal över angreppsgraden över alla led vid tredje graderingstillfället. </t>
        </r>
      </text>
    </comment>
    <comment ref="P132" authorId="0">
      <text>
        <r>
          <rPr>
            <b/>
            <sz val="9"/>
            <color indexed="81"/>
            <rFont val="Tahoma"/>
            <family val="2"/>
          </rPr>
          <t>Joakim Ekelöf:</t>
        </r>
        <r>
          <rPr>
            <sz val="9"/>
            <color indexed="81"/>
            <rFont val="Tahoma"/>
            <family val="2"/>
          </rPr>
          <t xml:space="preserve">
Medeltal över angreppsgraden över alla led vid tredje graderingstillfället. </t>
        </r>
      </text>
    </comment>
    <comment ref="Q132" authorId="0">
      <text>
        <r>
          <rPr>
            <b/>
            <sz val="9"/>
            <color indexed="81"/>
            <rFont val="Tahoma"/>
            <family val="2"/>
          </rPr>
          <t>Joakim Ekelöf:</t>
        </r>
        <r>
          <rPr>
            <sz val="9"/>
            <color indexed="81"/>
            <rFont val="Tahoma"/>
            <family val="2"/>
          </rPr>
          <t xml:space="preserve">
Medeltal över angreppsgraden över alla led vid tredje graderingstillfället. </t>
        </r>
      </text>
    </comment>
    <comment ref="R132" authorId="0">
      <text>
        <r>
          <rPr>
            <b/>
            <sz val="9"/>
            <color indexed="81"/>
            <rFont val="Tahoma"/>
            <family val="2"/>
          </rPr>
          <t>Joakim Ekelöf:</t>
        </r>
        <r>
          <rPr>
            <sz val="9"/>
            <color indexed="81"/>
            <rFont val="Tahoma"/>
            <family val="2"/>
          </rPr>
          <t xml:space="preserve">
Medeltal över angreppsgraden över alla led vid tredje graderingstillfället. </t>
        </r>
      </text>
    </comment>
  </commentList>
</comments>
</file>

<file path=xl/comments3.xml><?xml version="1.0" encoding="utf-8"?>
<comments xmlns="http://schemas.openxmlformats.org/spreadsheetml/2006/main">
  <authors>
    <author>Joakim Ekelöf</author>
  </authors>
  <commentList>
    <comment ref="F4" authorId="0">
      <text>
        <r>
          <rPr>
            <b/>
            <sz val="9"/>
            <color indexed="81"/>
            <rFont val="Tahoma"/>
            <family val="2"/>
          </rPr>
          <t>Joakim Ekelöf:</t>
        </r>
        <r>
          <rPr>
            <sz val="9"/>
            <color indexed="81"/>
            <rFont val="Tahoma"/>
            <family val="2"/>
          </rPr>
          <t xml:space="preserve">
Nettovikt, inte administrativ nettovikt
</t>
        </r>
      </text>
    </comment>
    <comment ref="F23" authorId="0">
      <text>
        <r>
          <rPr>
            <b/>
            <sz val="9"/>
            <color indexed="81"/>
            <rFont val="Tahoma"/>
            <family val="2"/>
          </rPr>
          <t>Joakim Ekelöf:</t>
        </r>
        <r>
          <rPr>
            <sz val="9"/>
            <color indexed="81"/>
            <rFont val="Tahoma"/>
            <family val="2"/>
          </rPr>
          <t xml:space="preserve">
Nettovikt, inte administrativ nettovikt
</t>
        </r>
      </text>
    </comment>
    <comment ref="F42" authorId="0">
      <text>
        <r>
          <rPr>
            <b/>
            <sz val="9"/>
            <color indexed="81"/>
            <rFont val="Tahoma"/>
            <family val="2"/>
          </rPr>
          <t>Joakim Ekelöf:</t>
        </r>
        <r>
          <rPr>
            <sz val="9"/>
            <color indexed="81"/>
            <rFont val="Tahoma"/>
            <family val="2"/>
          </rPr>
          <t xml:space="preserve">
Nettovikt, inte administrativ nettovikt
</t>
        </r>
      </text>
    </comment>
    <comment ref="F61" authorId="0">
      <text>
        <r>
          <rPr>
            <b/>
            <sz val="9"/>
            <color indexed="81"/>
            <rFont val="Tahoma"/>
            <family val="2"/>
          </rPr>
          <t>Joakim Ekelöf:</t>
        </r>
        <r>
          <rPr>
            <sz val="9"/>
            <color indexed="81"/>
            <rFont val="Tahoma"/>
            <family val="2"/>
          </rPr>
          <t xml:space="preserve">
Nettovikt, inte administrativ nettovikt
</t>
        </r>
      </text>
    </comment>
    <comment ref="F80" authorId="0">
      <text>
        <r>
          <rPr>
            <b/>
            <sz val="9"/>
            <color indexed="81"/>
            <rFont val="Tahoma"/>
            <family val="2"/>
          </rPr>
          <t>Joakim Ekelöf:</t>
        </r>
        <r>
          <rPr>
            <sz val="9"/>
            <color indexed="81"/>
            <rFont val="Tahoma"/>
            <family val="2"/>
          </rPr>
          <t xml:space="preserve">
Nettovikt, inte administrativ nettovikt
</t>
        </r>
      </text>
    </comment>
    <comment ref="F101" authorId="0">
      <text>
        <r>
          <rPr>
            <b/>
            <sz val="9"/>
            <color indexed="81"/>
            <rFont val="Tahoma"/>
            <family val="2"/>
          </rPr>
          <t>Joakim Ekelöf:</t>
        </r>
        <r>
          <rPr>
            <sz val="9"/>
            <color indexed="81"/>
            <rFont val="Tahoma"/>
            <family val="2"/>
          </rPr>
          <t xml:space="preserve">
Nettovikt, inte administrativ nettovikt
</t>
        </r>
      </text>
    </comment>
    <comment ref="F150" authorId="0">
      <text>
        <r>
          <rPr>
            <b/>
            <sz val="9"/>
            <color indexed="81"/>
            <rFont val="Tahoma"/>
            <family val="2"/>
          </rPr>
          <t>Joakim Ekelöf:</t>
        </r>
        <r>
          <rPr>
            <sz val="9"/>
            <color indexed="81"/>
            <rFont val="Tahoma"/>
            <family val="2"/>
          </rPr>
          <t xml:space="preserve">
Nettovikt, inte administrativ nettovikt
</t>
        </r>
      </text>
    </comment>
  </commentList>
</comments>
</file>

<file path=xl/sharedStrings.xml><?xml version="1.0" encoding="utf-8"?>
<sst xmlns="http://schemas.openxmlformats.org/spreadsheetml/2006/main" count="3663" uniqueCount="795">
  <si>
    <t>Led</t>
  </si>
  <si>
    <t>Produkt</t>
  </si>
  <si>
    <t>Antal beh</t>
  </si>
  <si>
    <t>Verksam substans, g/ha</t>
  </si>
  <si>
    <t>Ledkod</t>
  </si>
  <si>
    <t>Obehandlat</t>
  </si>
  <si>
    <t>-</t>
  </si>
  <si>
    <t>TI</t>
  </si>
  <si>
    <t>Vid begynnande angrepp, normalt 1-10/8</t>
  </si>
  <si>
    <t>TII</t>
  </si>
  <si>
    <t>Comet Pro</t>
  </si>
  <si>
    <t>I</t>
  </si>
  <si>
    <t>II</t>
  </si>
  <si>
    <t>Trial information</t>
  </si>
  <si>
    <t>Försöksmetodik / Methodology</t>
  </si>
  <si>
    <t>Serie</t>
  </si>
  <si>
    <t>Försöksnr</t>
  </si>
  <si>
    <t>Plats</t>
  </si>
  <si>
    <t>Försöksvärd (namn, adress o telefon)</t>
  </si>
  <si>
    <t>Datum</t>
  </si>
  <si>
    <t>Date</t>
  </si>
  <si>
    <t>Analys</t>
  </si>
  <si>
    <t>NSU</t>
  </si>
  <si>
    <t>Krav på försöksplats</t>
  </si>
  <si>
    <t>Utmärkning o gränsning</t>
  </si>
  <si>
    <t>Försöksutförande</t>
  </si>
  <si>
    <t xml:space="preserve">Parceller </t>
  </si>
  <si>
    <t xml:space="preserve">Antal </t>
  </si>
  <si>
    <t>Bruttoparcell</t>
  </si>
  <si>
    <t>Antal rader</t>
  </si>
  <si>
    <t>Längd m</t>
  </si>
  <si>
    <t>Skördeparcell</t>
  </si>
  <si>
    <t>Sprutteknik</t>
  </si>
  <si>
    <t>Allmänt</t>
  </si>
  <si>
    <t>Kontakt NBR</t>
  </si>
  <si>
    <t>Fertilizer and plant protection</t>
  </si>
  <si>
    <t xml:space="preserve">Gödsling / Fertilization </t>
  </si>
  <si>
    <t>N</t>
  </si>
  <si>
    <t>P</t>
  </si>
  <si>
    <t>K</t>
  </si>
  <si>
    <t>Precrops</t>
  </si>
  <si>
    <t>Row spacing</t>
  </si>
  <si>
    <t>Seed distance</t>
  </si>
  <si>
    <t>Variety</t>
  </si>
  <si>
    <t>0,25N</t>
  </si>
  <si>
    <t>0,5N+0,5N</t>
  </si>
  <si>
    <t>0,25N+0,25N</t>
  </si>
  <si>
    <t>0,6+0,4</t>
  </si>
  <si>
    <t>0,3+0,2</t>
  </si>
  <si>
    <t>Armure</t>
  </si>
  <si>
    <t>2-3 veckor efter efter TI</t>
  </si>
  <si>
    <t>Dosnivå</t>
  </si>
  <si>
    <t>0,5N</t>
  </si>
  <si>
    <t>Comet Pro + Armure</t>
  </si>
  <si>
    <t>TI        Dag 0</t>
  </si>
  <si>
    <t>RCB. Beskrivning av metoder och bedömningar: se avsnitt "Analyser och bedömningar" för hänvisning</t>
  </si>
  <si>
    <t xml:space="preserve">till PM i NBRs kvalitetshandbok. </t>
  </si>
  <si>
    <t>Description of methods and evaluations: see appendix "Analyses and assessments" for references</t>
  </si>
  <si>
    <t>to PM in NBR quality handbook.</t>
  </si>
  <si>
    <t>Behandling mot bladsvampar i sockerbetor</t>
  </si>
  <si>
    <t>Märkning med gul sticka vid hörnpinne med uppgift om sprutdatum. Varje parcell märks med gul sticka med bricknummer och led. Försöks- och fältplan inplastad på hörnstolpe. Gränsning 0,5-1 m brett i alla mellangångar framför parcellbasen önskvärt men inte obligatoriskt.</t>
  </si>
  <si>
    <t>Blockförsök med fyra upprepningar.</t>
  </si>
  <si>
    <t xml:space="preserve">Inga körningar i försöksparcellerna efter utläggning av försöket. Gäller både </t>
  </si>
  <si>
    <t>odlare och försöksutförare.</t>
  </si>
  <si>
    <t>Allmänna åtgärder ska utföras i körgångar eller på tvären mot parcell-</t>
  </si>
  <si>
    <t>riktningen, företrädesvis i gångarna mellan blocken.</t>
  </si>
  <si>
    <t xml:space="preserve">Sprutning får bara ske under sådana förhållanden att praktisk traktorsprutning </t>
  </si>
  <si>
    <t>kunnat ske.</t>
  </si>
  <si>
    <r>
      <t xml:space="preserve">Sprutning ska ske på torr eller nästan torr bladyta. </t>
    </r>
    <r>
      <rPr>
        <sz val="10"/>
        <color indexed="10"/>
        <rFont val="Arial"/>
        <family val="2"/>
      </rPr>
      <t xml:space="preserve">Produkterna tål regn redan </t>
    </r>
  </si>
  <si>
    <t>150-200 l vatten/ha.</t>
  </si>
  <si>
    <t>någon timme efter behandling utan att effekten försämras.</t>
  </si>
  <si>
    <t>Om försöket läggs intill annat försök där jordprov är taget kan dessa värden</t>
  </si>
  <si>
    <r>
      <t>Kontrollera att odlaren accepterar skörd efter den 20/10.</t>
    </r>
    <r>
      <rPr>
        <sz val="12"/>
        <color indexed="8"/>
        <rFont val="Times New Roman"/>
        <family val="1"/>
      </rPr>
      <t xml:space="preserve"> </t>
    </r>
  </si>
  <si>
    <t xml:space="preserve">användas. </t>
  </si>
  <si>
    <t>Angrepp vid behandling</t>
  </si>
  <si>
    <t>Optimerad ogräsbekämpning</t>
  </si>
  <si>
    <t>Site</t>
  </si>
  <si>
    <t>Product and dose</t>
  </si>
  <si>
    <t>Produkt och giva</t>
  </si>
  <si>
    <t>Försöksinformation / Trial information</t>
  </si>
  <si>
    <t>Förfrukt</t>
  </si>
  <si>
    <t>Betsort</t>
  </si>
  <si>
    <t>Sådatum</t>
  </si>
  <si>
    <t>Radavstånd</t>
  </si>
  <si>
    <t>Antal frö/m</t>
  </si>
  <si>
    <t>Drilling date</t>
  </si>
  <si>
    <t xml:space="preserve">Syfte / aim: </t>
  </si>
  <si>
    <t>Att prova nya lovande produkter vad gäller dosering, tidpunkt och behandlingsstrategi mot förekommande</t>
  </si>
  <si>
    <t xml:space="preserve">bladsvampar i sockerbetor avseende effekt mot skadegöraren och påverkan på sockerskörden. </t>
  </si>
  <si>
    <t>To compare new promising products concerning dosage, application time and strategy against leaf</t>
  </si>
  <si>
    <t>diseases in sugar beet varieties concerning effect on the disease and on sugar yield.</t>
  </si>
  <si>
    <t xml:space="preserve">Behandling mot bladsvampar i sockerbetor </t>
  </si>
  <si>
    <t>Fältplan</t>
  </si>
  <si>
    <t>Uppdragsgivare / Principal:</t>
  </si>
  <si>
    <t>Avvikelser / Nonconformances</t>
  </si>
  <si>
    <t>Försöksdata och resultattabeller</t>
  </si>
  <si>
    <t>Trial data and tables of results</t>
  </si>
  <si>
    <t>Denna publikation innehåller försöksdata och resultat i tabeller och figurer. Det kan förekomma</t>
  </si>
  <si>
    <t>mindre fel och inkonsekvenser i språk och layout. Alla sidor är inte alltid utskriftsvänliga.</t>
  </si>
  <si>
    <t>Vid frågor eller kommentarer är du alltid välkommen att kontakta författaren nedan.</t>
  </si>
  <si>
    <t>NBR Nordic Beet Research Foundation (Fond)</t>
  </si>
  <si>
    <t>DK: Højbygårdvej 14, DK-4960 Holeby</t>
  </si>
  <si>
    <t>SE: Borgeby Slottsväg 11, SE-237 91 Bjärred</t>
  </si>
  <si>
    <t>Phone: +45 54 60 14 40</t>
  </si>
  <si>
    <t>Treatment against leaf diseases</t>
  </si>
  <si>
    <t>518-2009</t>
  </si>
  <si>
    <t xml:space="preserve">Dokumentation og tabeller med resultater </t>
  </si>
  <si>
    <t>http://www.nordicbeet.nu/</t>
  </si>
  <si>
    <t>Ansvarig / responsible NBR :</t>
  </si>
  <si>
    <t xml:space="preserve">ADB-nr </t>
  </si>
  <si>
    <t>Spruttillfälle, nr: datum år-mån-dag</t>
  </si>
  <si>
    <t>4:</t>
  </si>
  <si>
    <t>Sprutning av (signatur)</t>
  </si>
  <si>
    <t>Behandlade försöksled (ex B, C, F)</t>
  </si>
  <si>
    <t>Sprutans namn och märkning</t>
  </si>
  <si>
    <t>Vindavvisning på rampen ( Ja el. Nej )</t>
  </si>
  <si>
    <t>Munstycke fabrikat och märkning (ex Hardi LD-02)</t>
  </si>
  <si>
    <t>Tryck i Bar</t>
  </si>
  <si>
    <t>Hastighet i km/h</t>
  </si>
  <si>
    <t>Vätskemängd i l/ha</t>
  </si>
  <si>
    <t>Tid på dygnet vid start och slutet på behandling</t>
  </si>
  <si>
    <t>Lufttemperatur på 30 cm i C</t>
  </si>
  <si>
    <t xml:space="preserve">Rel luftfuktighet % på 30 cm </t>
  </si>
  <si>
    <t>Molnighet i %</t>
  </si>
  <si>
    <t>Vindriktning (tex NV, SÖ, N … )</t>
  </si>
  <si>
    <t>Vindhastighet i ramphöjd m/s</t>
  </si>
  <si>
    <t>Marktemperatur vid 5 cm i C</t>
  </si>
  <si>
    <t>Markfuktighet yta (våt, normal, torr)</t>
  </si>
  <si>
    <t>Markfuktighet vid 5 cm (våt, normal, torr)</t>
  </si>
  <si>
    <t>Jordstruktur (fin, medium, grov)</t>
  </si>
  <si>
    <t>Grödan:</t>
  </si>
  <si>
    <t>Utv stadium BBCH</t>
  </si>
  <si>
    <t>Höjd i cm</t>
  </si>
  <si>
    <t>Täthet i %</t>
  </si>
  <si>
    <t>Tillväxt (låg/normal/hög)</t>
  </si>
  <si>
    <t>Dagg (mycket, måttlig, ingen)</t>
  </si>
  <si>
    <t>ev stress (torka, frost)</t>
  </si>
  <si>
    <t>Regnfri tid efter beh (&gt;20 om mer än 20 h)</t>
  </si>
  <si>
    <t xml:space="preserve">Övriga noteringar </t>
  </si>
  <si>
    <t xml:space="preserve">Sprutjournal 1 </t>
  </si>
  <si>
    <t>3:</t>
  </si>
  <si>
    <t>Plan  427</t>
  </si>
  <si>
    <t>obehandlat</t>
  </si>
  <si>
    <t xml:space="preserve">TII        Dag 19-20  </t>
  </si>
  <si>
    <t>Behandling mot bladsvampar</t>
  </si>
  <si>
    <t>Utförande - PM</t>
  </si>
  <si>
    <t>allra yngsta eller allra äldsta) slumpvis i de obehandlade ytorna mellan blocken.</t>
  </si>
  <si>
    <t>Det totala antalet angripna blad noteras liksom antalet blad angripna av mjöl-</t>
  </si>
  <si>
    <t>dagg, antalet blad angripna av rost, antalet blad angripna av Ramularia och</t>
  </si>
  <si>
    <t>antalet blad angripna av Cercospora. Summan av sistnämnda fyra grupper kan</t>
  </si>
  <si>
    <t xml:space="preserve">alltså bli mer än 100. </t>
  </si>
  <si>
    <t xml:space="preserve">Comet Pro: </t>
  </si>
  <si>
    <t>pyraclostrobin, 200 g/l</t>
  </si>
  <si>
    <t xml:space="preserve">Armure: </t>
  </si>
  <si>
    <t>difenoconazol 150 g/l + propiconazol 150 g/l</t>
  </si>
  <si>
    <t>Avläsningstidpunkter:</t>
  </si>
  <si>
    <t>Parcellspruta, enl överenskommelse HS - Svenskt Växtskydd</t>
  </si>
  <si>
    <t xml:space="preserve">Vid varje tillfälle noteras blasthöjd i cm i obehandlat. </t>
  </si>
  <si>
    <t>Vid TI</t>
  </si>
  <si>
    <t>Vid TII</t>
  </si>
  <si>
    <t>Åtgärder, analyser och bedömningar</t>
  </si>
  <si>
    <t>Analyser m.m.</t>
  </si>
  <si>
    <t>Tid</t>
  </si>
  <si>
    <t>PM</t>
  </si>
  <si>
    <t>Kommentarer</t>
  </si>
  <si>
    <t>Utförare</t>
  </si>
  <si>
    <t>Signatur</t>
  </si>
  <si>
    <t>Analysis etc</t>
  </si>
  <si>
    <t>Time</t>
  </si>
  <si>
    <t>Comments</t>
  </si>
  <si>
    <t>Responsible</t>
  </si>
  <si>
    <t>Signature</t>
  </si>
  <si>
    <t>Nematodprovtagning fält</t>
  </si>
  <si>
    <t>2.6.1</t>
  </si>
  <si>
    <t>Platsval</t>
  </si>
  <si>
    <t>HS</t>
  </si>
  <si>
    <t>Sådd</t>
  </si>
  <si>
    <t>HS/odlare</t>
  </si>
  <si>
    <t>Generalprov pkt 6</t>
  </si>
  <si>
    <t>Utstakning i fält</t>
  </si>
  <si>
    <t>2.4.1</t>
  </si>
  <si>
    <t>Plh slutlig</t>
  </si>
  <si>
    <t>2.5.4</t>
  </si>
  <si>
    <t>Sprutning</t>
  </si>
  <si>
    <t>enl plan</t>
  </si>
  <si>
    <t>Angreppsfrekvens</t>
  </si>
  <si>
    <t>Bladsvampar 0-100</t>
  </si>
  <si>
    <t>v.34</t>
  </si>
  <si>
    <t>2.5.9</t>
  </si>
  <si>
    <t>v.38</t>
  </si>
  <si>
    <t>v.42</t>
  </si>
  <si>
    <t>Grön bladyta</t>
  </si>
  <si>
    <t>NBR</t>
  </si>
  <si>
    <t>Besiktning inför skörd</t>
  </si>
  <si>
    <t>Skörd</t>
  </si>
  <si>
    <t>2.4.7</t>
  </si>
  <si>
    <t>efter 20 okt</t>
  </si>
  <si>
    <t>Lev. Provtvätt</t>
  </si>
  <si>
    <t>2.4.8</t>
  </si>
  <si>
    <t>The appendix comprises documentations from the research project. Minor mistakes in language and</t>
  </si>
  <si>
    <t>lack of adjustments in layout may occur. Questions may be addressed to the project manager.</t>
  </si>
  <si>
    <t>Skriv beh datum på gul sticka vid hörnkäpp i block I</t>
  </si>
  <si>
    <t>Mjöldagg</t>
  </si>
  <si>
    <t>Rost</t>
  </si>
  <si>
    <t>Ramularia</t>
  </si>
  <si>
    <t>Cercospora</t>
  </si>
  <si>
    <t>Jordanalys / Soil analyses</t>
  </si>
  <si>
    <t>Klass</t>
  </si>
  <si>
    <t>pH-värde</t>
  </si>
  <si>
    <t>P-AL (mg/100 g jord)</t>
  </si>
  <si>
    <t>K-AL (mg/100 g jord)</t>
  </si>
  <si>
    <t>Mg-AL (mg/100 g jord)</t>
  </si>
  <si>
    <t>K/Mg-kvot</t>
  </si>
  <si>
    <t>Ca-AL (mg/kg jord)</t>
  </si>
  <si>
    <t>Mullhalt  (%)</t>
  </si>
  <si>
    <t>Organic matter (%)</t>
  </si>
  <si>
    <t>Lerhalt  (%)</t>
  </si>
  <si>
    <t>Clay (%)</t>
  </si>
  <si>
    <t>Sand + grovmo  (%)</t>
  </si>
  <si>
    <t>Sand+fine sand (%)</t>
  </si>
  <si>
    <t>Jordart</t>
  </si>
  <si>
    <t>Soil type</t>
  </si>
  <si>
    <t>Nematodes, no/g soil</t>
  </si>
  <si>
    <t>Isolerade svampar i fält</t>
  </si>
  <si>
    <t>Isolated fungi (plants in field)</t>
  </si>
  <si>
    <t>DSI (Disease Severity Index), 0-100</t>
  </si>
  <si>
    <t>Particle size</t>
  </si>
  <si>
    <t>Sand</t>
  </si>
  <si>
    <t>Sand = 2-0,2 mm</t>
  </si>
  <si>
    <t>Grovmo</t>
  </si>
  <si>
    <t>Fine sand = 0,02-0,06 mm</t>
  </si>
  <si>
    <t>Finmo</t>
  </si>
  <si>
    <t>Coarse silt = 0,06-0,02 mm</t>
  </si>
  <si>
    <t>Mjäla</t>
  </si>
  <si>
    <t>Silt = 0,02-0,002</t>
  </si>
  <si>
    <t>Lera</t>
  </si>
  <si>
    <t>Clay = &lt;0,002 mm</t>
  </si>
  <si>
    <t>Finler</t>
  </si>
  <si>
    <t>Fine clay = &lt;0,0006</t>
  </si>
  <si>
    <t>nmhlSa = medium humus rich light sand</t>
  </si>
  <si>
    <t>mmhlSa = humus rich light sand</t>
  </si>
  <si>
    <t>mmhlMo = humus rich fine sand soil</t>
  </si>
  <si>
    <t>mmhmoLL = humus rich loam soil</t>
  </si>
  <si>
    <t>mfsaLL = humus poor sandy loam soil</t>
  </si>
  <si>
    <t>mflSa = humus poor clay sand soil</t>
  </si>
  <si>
    <t>mf lMo = humus poor fine sand</t>
  </si>
  <si>
    <t>mf moLL = humus poor loam soil</t>
  </si>
  <si>
    <t>nmhsaLL = medium humus rich sandy loam soil</t>
  </si>
  <si>
    <t>Treatment</t>
  </si>
  <si>
    <t>Plh final</t>
  </si>
  <si>
    <t>Amino-N</t>
  </si>
  <si>
    <t>K+Na</t>
  </si>
  <si>
    <t>1000/ha</t>
  </si>
  <si>
    <t>t/ha</t>
  </si>
  <si>
    <t>%</t>
  </si>
  <si>
    <t>Rel</t>
  </si>
  <si>
    <t>CV</t>
  </si>
  <si>
    <t>LSD</t>
  </si>
  <si>
    <t>Prob</t>
  </si>
  <si>
    <t>Skadegrad vid behandlingstidpunkt I och II. % angripna blad / Disease level at application time I and II. % number of infested leaves</t>
  </si>
  <si>
    <t>Beh</t>
  </si>
  <si>
    <t>Sort</t>
  </si>
  <si>
    <t>Blastmängd</t>
  </si>
  <si>
    <t>Sprutdatum</t>
  </si>
  <si>
    <t>Totalt antal angripna blad</t>
  </si>
  <si>
    <t>Location</t>
  </si>
  <si>
    <t>Treatm.</t>
  </si>
  <si>
    <t>Top size</t>
  </si>
  <si>
    <t>Application date</t>
  </si>
  <si>
    <t>Total no of infested leaves</t>
  </si>
  <si>
    <t xml:space="preserve">Obeh </t>
  </si>
  <si>
    <t>Värdet som anges vid obehandlat är en gradering av svamptrycket i obehandlade rutor i samband med behandling I och II.</t>
  </si>
  <si>
    <t>Värdet som anges vid TI är gradering av svamptrycket i rutor behandlade vid det första behandlingstillfället.</t>
  </si>
  <si>
    <t>Threshold levels for application</t>
  </si>
  <si>
    <t>% infected leaves</t>
  </si>
  <si>
    <t>before 1 August</t>
  </si>
  <si>
    <t>1-15 August</t>
  </si>
  <si>
    <t>15-31 August</t>
  </si>
  <si>
    <t>Bekämpningströsklar:</t>
  </si>
  <si>
    <t>% angripna blad</t>
  </si>
  <si>
    <t>före 1 aug</t>
  </si>
  <si>
    <t>1-15 aug</t>
  </si>
  <si>
    <t>15-31 aug</t>
  </si>
  <si>
    <t xml:space="preserve"> </t>
  </si>
  <si>
    <t>Angreppsfrekvens, % angripna blad / Disease level. % infested leaves</t>
  </si>
  <si>
    <t>Mjd</t>
  </si>
  <si>
    <t>Ram</t>
  </si>
  <si>
    <t>Cer</t>
  </si>
  <si>
    <t>Tot</t>
  </si>
  <si>
    <t>TI - 2 v</t>
  </si>
  <si>
    <t>TI - 1 v</t>
  </si>
  <si>
    <r>
      <t>R</t>
    </r>
    <r>
      <rPr>
        <i/>
        <vertAlign val="superscript"/>
        <sz val="9"/>
        <rFont val="Arial"/>
        <family val="2"/>
      </rPr>
      <t>2</t>
    </r>
  </si>
  <si>
    <t>TI: 15/8, TII: 3/9</t>
  </si>
  <si>
    <t>Värde</t>
  </si>
  <si>
    <t>Tidpunkt</t>
  </si>
  <si>
    <t>Behandling</t>
  </si>
  <si>
    <r>
      <t>Behandling</t>
    </r>
    <r>
      <rPr>
        <sz val="10"/>
        <rFont val="Arial"/>
        <family val="2"/>
      </rPr>
      <t>/Treatment</t>
    </r>
  </si>
  <si>
    <r>
      <t>Dosnivå</t>
    </r>
    <r>
      <rPr>
        <sz val="10"/>
        <rFont val="Arial"/>
        <family val="2"/>
      </rPr>
      <t>/Dose</t>
    </r>
  </si>
  <si>
    <t>TII: TI+19</t>
  </si>
  <si>
    <t>Antal/No</t>
  </si>
  <si>
    <r>
      <t>Behandling</t>
    </r>
    <r>
      <rPr>
        <sz val="10"/>
        <rFont val="Arial"/>
        <family val="2"/>
      </rPr>
      <t>/Treatm.</t>
    </r>
  </si>
  <si>
    <t>Grön bladyta 0-100</t>
  </si>
  <si>
    <t>Green leaf area</t>
  </si>
  <si>
    <t xml:space="preserve">427 - Behandling mot bladsvampar i sockerbetor </t>
  </si>
  <si>
    <t>Effekt/Efficacy</t>
  </si>
  <si>
    <t>Skörd/Yield</t>
  </si>
  <si>
    <t>Behandl.</t>
  </si>
  <si>
    <r>
      <t>Socker</t>
    </r>
    <r>
      <rPr>
        <sz val="10"/>
        <rFont val="Arial"/>
        <family val="2"/>
      </rPr>
      <t>/Sugar</t>
    </r>
  </si>
  <si>
    <t>mg/100 g</t>
  </si>
  <si>
    <t>mM/100 g</t>
  </si>
  <si>
    <r>
      <t>Renhet</t>
    </r>
    <r>
      <rPr>
        <sz val="10"/>
        <rFont val="Arial"/>
        <family val="2"/>
      </rPr>
      <t xml:space="preserve"> %</t>
    </r>
  </si>
  <si>
    <t>Cleanness %</t>
  </si>
  <si>
    <r>
      <t>Rotskörd</t>
    </r>
    <r>
      <rPr>
        <sz val="10"/>
        <rFont val="Arial"/>
        <family val="2"/>
      </rPr>
      <t>/Roots</t>
    </r>
  </si>
  <si>
    <t>Mildew</t>
  </si>
  <si>
    <t>Rust</t>
  </si>
  <si>
    <t>Rapportbilaga</t>
  </si>
  <si>
    <t>Appendix</t>
  </si>
  <si>
    <t>Bilaget indeholder dokumentation fra forsøgsserien og projektet. Der kan forekomme mindre</t>
  </si>
  <si>
    <t>sproglige fejl og uhensigtsmæssigheder i forhold til layout. Spørgsmål kan rettes til projektlederen.</t>
  </si>
  <si>
    <t>427-2013</t>
  </si>
  <si>
    <t>Skydd om sex rader längs med kanterna på försöket. Dessa ska inte behandlas mot bladsvamp. Se fältplan</t>
  </si>
  <si>
    <t>Skydd = 6 rader obehandlat</t>
  </si>
  <si>
    <t>Hela parcellen ska ligga i samma sådrag. Inga körspår från och med sådd och framåt mellan rad 2-5.</t>
  </si>
  <si>
    <t>Egonsborg</t>
  </si>
  <si>
    <t>Remmarlöv</t>
  </si>
  <si>
    <t>G = Goltix, BP = Betanal Power, Pyramin = P, S = Safari, E = Ethosat, O = olja</t>
  </si>
  <si>
    <t>Arendala</t>
  </si>
  <si>
    <t>Bladsvampar / leaf diseases</t>
  </si>
  <si>
    <t>Sept</t>
  </si>
  <si>
    <t>TII + 9-10 d</t>
  </si>
  <si>
    <t>TII + 20 d</t>
  </si>
  <si>
    <t>TI + 11-13 d</t>
  </si>
  <si>
    <t>TI: 13-15/8, TII: 3/9</t>
  </si>
  <si>
    <t>TII: TI+20</t>
  </si>
  <si>
    <t>Efficacy against powdery mildew</t>
  </si>
  <si>
    <t>Aug</t>
  </si>
  <si>
    <t>Okt</t>
  </si>
  <si>
    <t>NBR i samarbete med BASF, Nordisk Alkali och Syngenta Crop Protection</t>
  </si>
  <si>
    <t>No. treatm.</t>
  </si>
  <si>
    <t>i sockerbetor 2014</t>
  </si>
  <si>
    <t>427-2014</t>
  </si>
  <si>
    <t>Försöken placeras i fem olika regioner i Skåne:</t>
  </si>
  <si>
    <t>Kristianstad, gärna på bevattnat fält</t>
  </si>
  <si>
    <t>Österlen</t>
  </si>
  <si>
    <t>Hög risk för Ramularia</t>
  </si>
  <si>
    <t>Söderslätt</t>
  </si>
  <si>
    <t>Hög risk för mjöldagg</t>
  </si>
  <si>
    <t>Nordvästra Skåne</t>
  </si>
  <si>
    <t>Västra, centrala Skåne</t>
  </si>
  <si>
    <t>Lönnstorp, ska sås.</t>
  </si>
  <si>
    <t>Jämnt bestånd och tillväxt, alla parceller med eller över 80 000 pl/ha.</t>
  </si>
  <si>
    <t>Sortval</t>
  </si>
  <si>
    <t>Försöksplatser</t>
  </si>
  <si>
    <t>Försöken läggs helst i sorten Sy Muse, helst inte i Rosalinda</t>
  </si>
  <si>
    <t>Ett försök sås på Lönnstorp</t>
  </si>
  <si>
    <t>Joakim Ekelöf</t>
  </si>
  <si>
    <t>Fröavstånd mätes</t>
  </si>
  <si>
    <t>Alternera Armure/Comet pro</t>
  </si>
  <si>
    <t>0,5N Armure, 0,5N Comet pro</t>
  </si>
  <si>
    <t xml:space="preserve">1:a: 0,4 Armure, </t>
  </si>
  <si>
    <t>2:a: 0,6 Comet p.</t>
  </si>
  <si>
    <t>Comet + Armure</t>
  </si>
  <si>
    <t>0,3 + 0,2</t>
  </si>
  <si>
    <t>III</t>
  </si>
  <si>
    <t>IV</t>
  </si>
  <si>
    <t>Plats 1</t>
  </si>
  <si>
    <t>Plats 2</t>
  </si>
  <si>
    <t>Plats 3</t>
  </si>
  <si>
    <t>Plats 4</t>
  </si>
  <si>
    <t>Plats 5</t>
  </si>
  <si>
    <t>Block VI</t>
  </si>
  <si>
    <t>Block III</t>
  </si>
  <si>
    <t>Block II</t>
  </si>
  <si>
    <t>Block I</t>
  </si>
  <si>
    <t>5 fs 2014</t>
  </si>
  <si>
    <t>in sugar beet 2014</t>
  </si>
  <si>
    <t>+46 (0)73 6286724</t>
  </si>
  <si>
    <t>10 x 4 = 40</t>
  </si>
  <si>
    <t>Fullständig randomisering</t>
  </si>
  <si>
    <t>Vid TI bestäms angreppsgrad genom att plocka 100 blad (inte de</t>
  </si>
  <si>
    <t>Vid TII plockas 25 blad/parcell i 4 block i rad 2 och 5.</t>
  </si>
  <si>
    <t>obehandlat och led 3, 5, 6, 7, 9.             provta före sprutning</t>
  </si>
  <si>
    <t>Joakim Ekelöf, 073 6286724</t>
  </si>
  <si>
    <t>427, Bladsvamp</t>
  </si>
  <si>
    <t>Koordinater (decimal)</t>
  </si>
  <si>
    <t>Försöksnummer</t>
  </si>
  <si>
    <t>Försöksvärd:</t>
  </si>
  <si>
    <t>Försöksnr 24/14</t>
  </si>
  <si>
    <t>Försöksnr 25/14</t>
  </si>
  <si>
    <t>Försöksnr 26/14</t>
  </si>
  <si>
    <t>Försöksnr 27/14</t>
  </si>
  <si>
    <t>Försöksnr 28/14</t>
  </si>
  <si>
    <t>je@nbrf.nu</t>
  </si>
  <si>
    <t>Comet Pro+ Armure</t>
  </si>
  <si>
    <t>NBR 24</t>
  </si>
  <si>
    <t>NBR 25</t>
  </si>
  <si>
    <t>NBR 26</t>
  </si>
  <si>
    <t>NBR 27</t>
  </si>
  <si>
    <t>NBR 28</t>
  </si>
  <si>
    <t>X</t>
  </si>
  <si>
    <t>24/14</t>
  </si>
  <si>
    <t>25/14</t>
  </si>
  <si>
    <t>26/14</t>
  </si>
  <si>
    <t>27/14</t>
  </si>
  <si>
    <t>28/14</t>
  </si>
  <si>
    <t>Erik Rasmusson Lönnstorp</t>
  </si>
  <si>
    <t>55.66878   13.103079</t>
  </si>
  <si>
    <t>Magnus Vigre</t>
  </si>
  <si>
    <t>Henrik Nilsson Björkhems gård   ( Gretelund)</t>
  </si>
  <si>
    <t>55.894876   14.046611</t>
  </si>
  <si>
    <t>Göran Olsson Lovisero</t>
  </si>
  <si>
    <t>55.374033   13.29747</t>
  </si>
  <si>
    <t>Torsten och Christian Andersson Granhill</t>
  </si>
  <si>
    <t>55.433728   13.99203</t>
  </si>
  <si>
    <t>Försöksvärd  Erik  Rasmusson</t>
  </si>
  <si>
    <t>Adress  Lönnstorp, Bomhögsvägen 4, 234 35 Lomma</t>
  </si>
  <si>
    <t>Tel 0708 - 75 41 83</t>
  </si>
  <si>
    <t>Försöksvärd   Magnus Vigre</t>
  </si>
  <si>
    <t>Koordinater  55.66878   13.103079</t>
  </si>
  <si>
    <t>Försöksvärd   Henrik Nilsson</t>
  </si>
  <si>
    <t>Adress   Björkhems gård, 297 96 Ö Sönnarslöv</t>
  </si>
  <si>
    <t>Tel   0709 - 37 88 42</t>
  </si>
  <si>
    <t xml:space="preserve">Koordinater   55. 894876   14. 046611 </t>
  </si>
  <si>
    <t>Försöksvärd  Göran Olsson</t>
  </si>
  <si>
    <t>Adress  Lovisero, Simrisdalsvägen 411-0, 234 97 Klagstorp</t>
  </si>
  <si>
    <t>Tel   0709 - 531841</t>
  </si>
  <si>
    <t>31juli</t>
  </si>
  <si>
    <t>JMY JO</t>
  </si>
  <si>
    <t xml:space="preserve">Koordinater  55.374033   13.29747 </t>
  </si>
  <si>
    <t>Försöksvärd   Torsten och Christian Andersson</t>
  </si>
  <si>
    <t>Adress Granhill Tuvebäcksvägen 114-43, 270 21 Glemmingebro</t>
  </si>
  <si>
    <t>Tel 0708 - 922 721 Torsten</t>
  </si>
  <si>
    <t>Koordinater  55.433728  13.99203</t>
  </si>
  <si>
    <t>HJ TT</t>
  </si>
  <si>
    <t>odlaren</t>
  </si>
  <si>
    <t>1-apr</t>
  </si>
  <si>
    <t>7-jul</t>
  </si>
  <si>
    <t>JM</t>
  </si>
  <si>
    <t>7jul</t>
  </si>
  <si>
    <t>RM</t>
  </si>
  <si>
    <t>25-Jul</t>
  </si>
  <si>
    <t>NJH TT</t>
  </si>
  <si>
    <t>25-juli</t>
  </si>
  <si>
    <t>11-juli</t>
  </si>
  <si>
    <t>18 cm</t>
  </si>
  <si>
    <t>17-juli</t>
  </si>
  <si>
    <t>TT</t>
  </si>
  <si>
    <t>29-juli</t>
  </si>
  <si>
    <t>2014-07-31</t>
  </si>
  <si>
    <t>2-10</t>
  </si>
  <si>
    <t>Speedy HSM-85</t>
  </si>
  <si>
    <t>ja</t>
  </si>
  <si>
    <t>Hardi LD 01-110</t>
  </si>
  <si>
    <t>2,5</t>
  </si>
  <si>
    <t>2,6</t>
  </si>
  <si>
    <t>200</t>
  </si>
  <si>
    <t>9:48</t>
  </si>
  <si>
    <t>10:35</t>
  </si>
  <si>
    <t>2</t>
  </si>
  <si>
    <t>65</t>
  </si>
  <si>
    <t>40</t>
  </si>
  <si>
    <t>v</t>
  </si>
  <si>
    <t>18,6</t>
  </si>
  <si>
    <t>fuktig</t>
  </si>
  <si>
    <t>fin</t>
  </si>
  <si>
    <t>50</t>
  </si>
  <si>
    <t>95</t>
  </si>
  <si>
    <t>normal</t>
  </si>
  <si>
    <t>måttlig</t>
  </si>
  <si>
    <t>&gt;20</t>
  </si>
  <si>
    <t>20</t>
  </si>
  <si>
    <t>Koordinater  55. 857497   13. 205405</t>
  </si>
  <si>
    <t>Adress   Reslöv 2605   241 72 Marieholm</t>
  </si>
  <si>
    <t>Tel  0708 - 36 12 54</t>
  </si>
  <si>
    <t>Lönnstorp</t>
  </si>
  <si>
    <t>Reslöv</t>
  </si>
  <si>
    <t>Björkhems gård</t>
  </si>
  <si>
    <t>Lovisero</t>
  </si>
  <si>
    <t>Granhill</t>
  </si>
  <si>
    <t>Lombok</t>
  </si>
  <si>
    <t>Muse</t>
  </si>
  <si>
    <t>Barentz</t>
  </si>
  <si>
    <t>20 cm</t>
  </si>
  <si>
    <t>F-nr  27/14</t>
  </si>
  <si>
    <t>F-nr  24/14</t>
  </si>
  <si>
    <t>F-nr  25/14</t>
  </si>
  <si>
    <t>F-nr  26/14</t>
  </si>
  <si>
    <t>F-nr  28/14</t>
  </si>
  <si>
    <t>Speedy HSM - 66</t>
  </si>
  <si>
    <t>9:45</t>
  </si>
  <si>
    <t>10:25</t>
  </si>
  <si>
    <t>19</t>
  </si>
  <si>
    <t>60</t>
  </si>
  <si>
    <t>3,6</t>
  </si>
  <si>
    <t>19,9</t>
  </si>
  <si>
    <t>medium</t>
  </si>
  <si>
    <t>39</t>
  </si>
  <si>
    <t>20014-07-25</t>
  </si>
  <si>
    <t>Speedy HSM - 85</t>
  </si>
  <si>
    <t>3,3</t>
  </si>
  <si>
    <t>150</t>
  </si>
  <si>
    <t>11:45</t>
  </si>
  <si>
    <t>12:45</t>
  </si>
  <si>
    <t>25</t>
  </si>
  <si>
    <t>46</t>
  </si>
  <si>
    <t>5</t>
  </si>
  <si>
    <t>NÖ</t>
  </si>
  <si>
    <t>3,1</t>
  </si>
  <si>
    <t>våt</t>
  </si>
  <si>
    <t>torr</t>
  </si>
  <si>
    <t>98</t>
  </si>
  <si>
    <t>ingen</t>
  </si>
  <si>
    <t>55. 857497   13. 205405</t>
  </si>
  <si>
    <t>15-juli</t>
  </si>
  <si>
    <t>5-aug</t>
  </si>
  <si>
    <t>BN</t>
  </si>
  <si>
    <t>JM RM</t>
  </si>
  <si>
    <t>6-aug</t>
  </si>
  <si>
    <t>7-aug</t>
  </si>
  <si>
    <t>8-aug</t>
  </si>
  <si>
    <t>15-aug</t>
  </si>
  <si>
    <t>NJH MNI</t>
  </si>
  <si>
    <t>MNI</t>
  </si>
  <si>
    <t>2014-08-15</t>
  </si>
  <si>
    <t>NJH</t>
  </si>
  <si>
    <t>3,5,6,7,9</t>
  </si>
  <si>
    <t>12:50</t>
  </si>
  <si>
    <t>13:30</t>
  </si>
  <si>
    <t>21</t>
  </si>
  <si>
    <t>59</t>
  </si>
  <si>
    <t>30</t>
  </si>
  <si>
    <t>sv</t>
  </si>
  <si>
    <t>3,5</t>
  </si>
  <si>
    <t>18</t>
  </si>
  <si>
    <t>21-aug</t>
  </si>
  <si>
    <t>MN CN</t>
  </si>
  <si>
    <t>22-aug</t>
  </si>
  <si>
    <t>2014-08-21</t>
  </si>
  <si>
    <t>Speedy HSM-66</t>
  </si>
  <si>
    <t>18.00</t>
  </si>
  <si>
    <t>18:30</t>
  </si>
  <si>
    <t>14</t>
  </si>
  <si>
    <t>70</t>
  </si>
  <si>
    <t>3</t>
  </si>
  <si>
    <t>11,5</t>
  </si>
  <si>
    <t>NJH JO</t>
  </si>
  <si>
    <t>19:45</t>
  </si>
  <si>
    <t>20:10</t>
  </si>
  <si>
    <t>15,5</t>
  </si>
  <si>
    <t>72</t>
  </si>
  <si>
    <t>6</t>
  </si>
  <si>
    <t>16</t>
  </si>
  <si>
    <t>2 tim</t>
  </si>
  <si>
    <t>27-aug</t>
  </si>
  <si>
    <t>29-aug</t>
  </si>
  <si>
    <t>20-apr</t>
  </si>
  <si>
    <t>10-mars</t>
  </si>
  <si>
    <t>28-aug</t>
  </si>
  <si>
    <t>CN</t>
  </si>
  <si>
    <t>JMY CN</t>
  </si>
  <si>
    <t xml:space="preserve"> JM HH</t>
  </si>
  <si>
    <t>2014-08-08</t>
  </si>
  <si>
    <t>10:30</t>
  </si>
  <si>
    <t>11:30</t>
  </si>
  <si>
    <t>24</t>
  </si>
  <si>
    <t>68</t>
  </si>
  <si>
    <t>80</t>
  </si>
  <si>
    <t>0,5</t>
  </si>
  <si>
    <t>54</t>
  </si>
  <si>
    <t>2014-08-29</t>
  </si>
  <si>
    <t>10:15</t>
  </si>
  <si>
    <t>10:45</t>
  </si>
  <si>
    <t>53</t>
  </si>
  <si>
    <t>90</t>
  </si>
  <si>
    <t>0</t>
  </si>
  <si>
    <t>1</t>
  </si>
  <si>
    <t>15</t>
  </si>
  <si>
    <t>49</t>
  </si>
  <si>
    <t>5 tim</t>
  </si>
  <si>
    <t>20-aug</t>
  </si>
  <si>
    <t>IMO</t>
  </si>
  <si>
    <t>19-aug</t>
  </si>
  <si>
    <t>26-aug</t>
  </si>
  <si>
    <t>JS, HS Sandby gård</t>
  </si>
  <si>
    <t>2014-08-07</t>
  </si>
  <si>
    <t>JS, HS-Sandby Gård</t>
  </si>
  <si>
    <t>Speedy-2500</t>
  </si>
  <si>
    <t>Hardi ld 015-110</t>
  </si>
  <si>
    <t>8:00</t>
  </si>
  <si>
    <t>9:00</t>
  </si>
  <si>
    <t>78</t>
  </si>
  <si>
    <t>O</t>
  </si>
  <si>
    <t>1,5</t>
  </si>
  <si>
    <t>2014-08-26</t>
  </si>
  <si>
    <t>3, 5, 6, 7, 9</t>
  </si>
  <si>
    <t>2,0</t>
  </si>
  <si>
    <t>9.00</t>
  </si>
  <si>
    <t>10:00</t>
  </si>
  <si>
    <t>85</t>
  </si>
  <si>
    <t>17</t>
  </si>
  <si>
    <t>52</t>
  </si>
  <si>
    <t>3 tim</t>
  </si>
  <si>
    <t>V</t>
  </si>
  <si>
    <t>mflSa</t>
  </si>
  <si>
    <t>IVA</t>
  </si>
  <si>
    <t>nmh lSa</t>
  </si>
  <si>
    <t>mmh saLL</t>
  </si>
  <si>
    <t>Björkhem</t>
  </si>
  <si>
    <t>20-sep</t>
  </si>
  <si>
    <t>22-sep</t>
  </si>
  <si>
    <t>21-sep</t>
  </si>
  <si>
    <t>nmhmoLL</t>
  </si>
  <si>
    <t>Höstvete</t>
  </si>
  <si>
    <t>Svinflyt 25 ton/ha</t>
  </si>
  <si>
    <t>2,3 kg NH4</t>
  </si>
  <si>
    <t>0,9 kg P</t>
  </si>
  <si>
    <t>2,8 kg K</t>
  </si>
  <si>
    <t>NS 24-4 200 kg/ha</t>
  </si>
  <si>
    <t>150 kg/ha  Besal</t>
  </si>
  <si>
    <t>treatm</t>
  </si>
  <si>
    <t>cercospora1</t>
  </si>
  <si>
    <t>cercospora2</t>
  </si>
  <si>
    <t>cercospora3</t>
  </si>
  <si>
    <t>mild1</t>
  </si>
  <si>
    <t>mild2</t>
  </si>
  <si>
    <t>mild3</t>
  </si>
  <si>
    <t>plh</t>
  </si>
  <si>
    <t>ramularia1</t>
  </si>
  <si>
    <t>ramularia2</t>
  </si>
  <si>
    <t>ramularia3</t>
  </si>
  <si>
    <t>rost1</t>
  </si>
  <si>
    <t>rost2</t>
  </si>
  <si>
    <t>rost3</t>
  </si>
  <si>
    <t>RSQ</t>
  </si>
  <si>
    <t>PROB</t>
  </si>
  <si>
    <t>NBR/ HS</t>
  </si>
  <si>
    <t>JMY</t>
  </si>
  <si>
    <t>JL</t>
  </si>
  <si>
    <t>4-nov</t>
  </si>
  <si>
    <t>JMY NJH JO</t>
  </si>
  <si>
    <t>6-nov</t>
  </si>
  <si>
    <t>22-okt</t>
  </si>
  <si>
    <t>21-okt</t>
  </si>
  <si>
    <t>13-okt</t>
  </si>
  <si>
    <t>16-okt</t>
  </si>
  <si>
    <t>10-nov</t>
  </si>
  <si>
    <t>JM JMY NJH</t>
  </si>
  <si>
    <t>18,5 cm</t>
  </si>
  <si>
    <t>19,2 cm</t>
  </si>
  <si>
    <t>v.45</t>
  </si>
  <si>
    <t>v.46</t>
  </si>
  <si>
    <t>11-nov</t>
  </si>
  <si>
    <t>9-nov</t>
  </si>
  <si>
    <t>7-nov</t>
  </si>
  <si>
    <t>13-nov</t>
  </si>
  <si>
    <t>JMY NJH JM LN</t>
  </si>
  <si>
    <t>15-jul</t>
  </si>
  <si>
    <t>JM NJH JMY</t>
  </si>
  <si>
    <t xml:space="preserve">JL </t>
  </si>
  <si>
    <t>Probeta NPK</t>
  </si>
  <si>
    <t>120 kgN/ha</t>
  </si>
  <si>
    <t>1,5 goltix + 0,6 kemifam + 0,5 olja</t>
  </si>
  <si>
    <t>1,5 goltix + 0,6 kemifam + 20g safari + 0,5 renol</t>
  </si>
  <si>
    <t>1,5 goltix + 0,6 kemifam + 0,6 pyramin + 30g safari + 0,2 renol + 1,0 MN 235</t>
  </si>
  <si>
    <r>
      <t xml:space="preserve">Produkt och dos / </t>
    </r>
    <r>
      <rPr>
        <sz val="11"/>
        <rFont val="Arial"/>
        <family val="2"/>
      </rPr>
      <t>Product and dose</t>
    </r>
  </si>
  <si>
    <t>NPK 22-6-6</t>
  </si>
  <si>
    <t>220 kg/ha</t>
  </si>
  <si>
    <t>N34</t>
  </si>
  <si>
    <t>250 kg/ha</t>
  </si>
  <si>
    <t>Besal</t>
  </si>
  <si>
    <t>150 kg/ha</t>
  </si>
  <si>
    <t>1,5 G + 0,6 BP + 0,05 E + 15g S + 0,3 olja</t>
  </si>
  <si>
    <t>0,6 BP + 0,05 E + 20g S + 0,3 O</t>
  </si>
  <si>
    <t>20g S + 0,3 O</t>
  </si>
  <si>
    <t>Probeta NPK 700 kg/ha</t>
  </si>
  <si>
    <t>Enligt plan</t>
  </si>
  <si>
    <t>1,5 G + 1,0 Betasana Duo + 0,3 olja</t>
  </si>
  <si>
    <t>1,5 G + 0,6 BP + 0,05 E  + 0,3 olja</t>
  </si>
  <si>
    <t>1,0 G + 0,6 BP + 0,05 E  + 0,3 olja</t>
  </si>
  <si>
    <t>23-apr</t>
  </si>
  <si>
    <t>Odlare</t>
  </si>
  <si>
    <t>3-apr</t>
  </si>
  <si>
    <t>mild4</t>
  </si>
  <si>
    <t>rost4</t>
  </si>
  <si>
    <t>ramularia4</t>
  </si>
  <si>
    <t>cercospora4</t>
  </si>
  <si>
    <t>Product</t>
  </si>
  <si>
    <t>Dose</t>
  </si>
  <si>
    <t>CP</t>
  </si>
  <si>
    <t>CP + A</t>
  </si>
  <si>
    <t>A</t>
  </si>
  <si>
    <t>CP+A</t>
  </si>
  <si>
    <t>CP = Comet Pro; A = Armure</t>
  </si>
  <si>
    <t>Bladsvamparnas utveckling på de olika platserna (genomsnitt över alla led)</t>
  </si>
  <si>
    <t>Bladsvamparnas utveckling på de olika platserna (Obehandlat led)</t>
  </si>
  <si>
    <t>Bladsvamparnas utveckling på de olika platserna (Bästa led (7))</t>
  </si>
  <si>
    <t>Skörd i relativtal alla platser</t>
  </si>
  <si>
    <t>Skörd i relativtal (platsvis)</t>
  </si>
  <si>
    <t>renhet</t>
  </si>
  <si>
    <t>Sockerhalt</t>
  </si>
  <si>
    <t>Sockerskörd</t>
  </si>
  <si>
    <t>Blåtal</t>
  </si>
  <si>
    <t>Lönstorp</t>
  </si>
  <si>
    <t xml:space="preserve">Dat </t>
  </si>
  <si>
    <t>Sign</t>
  </si>
  <si>
    <t>HH</t>
  </si>
  <si>
    <t>Totalt</t>
  </si>
  <si>
    <t>100 blad per led</t>
  </si>
  <si>
    <t>antal blad</t>
  </si>
  <si>
    <t>mjöldagg</t>
  </si>
  <si>
    <t>rost</t>
  </si>
  <si>
    <t>med angrepp</t>
  </si>
  <si>
    <t>100 blad från obehandlat</t>
  </si>
  <si>
    <t>Alternaria</t>
  </si>
  <si>
    <t>Angrepp 8 blad av 100</t>
  </si>
  <si>
    <t>Angrepp 3 blad av 100</t>
  </si>
  <si>
    <t>T1</t>
  </si>
  <si>
    <t>Angrepp 9 blad av 100</t>
  </si>
  <si>
    <t>cercospora</t>
  </si>
  <si>
    <t>Angrepp 16 blad av 100</t>
  </si>
  <si>
    <t>Angrepp 59 blad av 100</t>
  </si>
  <si>
    <t>Angrepp 57 blad av 100</t>
  </si>
  <si>
    <t>Bladsvampsangrepp, jämförelser mellan leden den 20-21 sept. Alla platser sammanslagna.</t>
  </si>
  <si>
    <t>Första beh.</t>
  </si>
  <si>
    <t>Andra beh.</t>
  </si>
  <si>
    <t>Angrepp vid start</t>
  </si>
  <si>
    <t>9/100 Rost</t>
  </si>
  <si>
    <t>3/100 Rost</t>
  </si>
  <si>
    <t>15/100 Cerc.</t>
  </si>
  <si>
    <t>56/100 Rost</t>
  </si>
  <si>
    <t>55/100 Rost</t>
  </si>
  <si>
    <t>Cerc.</t>
  </si>
  <si>
    <t>Skördedatum</t>
  </si>
  <si>
    <t>Led 1</t>
  </si>
  <si>
    <t>Led 2</t>
  </si>
  <si>
    <t>Led 3</t>
  </si>
  <si>
    <t>Led 4</t>
  </si>
  <si>
    <t>Led 5</t>
  </si>
  <si>
    <t>Led 6</t>
  </si>
  <si>
    <t>Bedömning av Mjöldagg</t>
  </si>
  <si>
    <t>Pl1</t>
  </si>
  <si>
    <t>Pl2</t>
  </si>
  <si>
    <t>Pl3</t>
  </si>
  <si>
    <t>Pl4</t>
  </si>
  <si>
    <t>Pl5</t>
  </si>
  <si>
    <t>...</t>
  </si>
  <si>
    <t>P25</t>
  </si>
  <si>
    <t>5 frsk</t>
  </si>
  <si>
    <t>1 x 0,25N</t>
  </si>
  <si>
    <t>2 x 0,25N</t>
  </si>
  <si>
    <t>1 x 0,5N</t>
  </si>
  <si>
    <t>2 x 0,5N</t>
  </si>
  <si>
    <t>SE</t>
  </si>
  <si>
    <t>DK</t>
  </si>
  <si>
    <t>402 avg 3 trls 2014</t>
  </si>
  <si>
    <t>Ubeh</t>
  </si>
  <si>
    <t>d</t>
  </si>
  <si>
    <t>2x1,00 Opera</t>
  </si>
  <si>
    <t>a</t>
  </si>
  <si>
    <t>2x0,50 Opera</t>
  </si>
  <si>
    <t>ab</t>
  </si>
  <si>
    <t>2x0,25 Opera</t>
  </si>
  <si>
    <t>b</t>
  </si>
  <si>
    <t>bc</t>
  </si>
  <si>
    <t>2x1,00 Opus</t>
  </si>
  <si>
    <t>2x0,50 Opus</t>
  </si>
  <si>
    <t>c</t>
  </si>
  <si>
    <t>2x0,25 Opus</t>
  </si>
  <si>
    <t>Medel</t>
  </si>
  <si>
    <t>dk</t>
  </si>
  <si>
    <t>medel</t>
  </si>
  <si>
    <t>se+dk</t>
  </si>
  <si>
    <t>Ekonomi</t>
  </si>
  <si>
    <t>körkostnad</t>
  </si>
  <si>
    <t>produkt</t>
  </si>
  <si>
    <t>Kr</t>
  </si>
  <si>
    <t>Rotskörd</t>
  </si>
  <si>
    <t>kr/ton</t>
  </si>
  <si>
    <t>Merskörd</t>
  </si>
  <si>
    <t>Intäkt minus kostnader kr</t>
  </si>
  <si>
    <t>ton/ha</t>
  </si>
  <si>
    <t>1 x 0,3</t>
  </si>
  <si>
    <t>1 x 0,6</t>
  </si>
  <si>
    <t>2 x 0,3</t>
  </si>
  <si>
    <t>2 x 0,6</t>
  </si>
  <si>
    <t>Socker</t>
  </si>
  <si>
    <t>ca 300 kr/ton</t>
  </si>
  <si>
    <t>Intäkt (kostnader avdragna)</t>
  </si>
  <si>
    <t>5 frsk 2014</t>
  </si>
  <si>
    <t>Comet pro</t>
  </si>
  <si>
    <t>T1: A T2: CP</t>
  </si>
  <si>
    <t>0,4 + 0,6</t>
  </si>
  <si>
    <t xml:space="preserve">T1: 0,4 Armure, </t>
  </si>
  <si>
    <t>T2: 0,6 Comet p.</t>
  </si>
  <si>
    <r>
      <t>Extern medfinansiär:</t>
    </r>
    <r>
      <rPr>
        <sz val="10"/>
        <rFont val="Arial"/>
        <family val="2"/>
      </rPr>
      <t xml:space="preserve"> BASF, Syngenta Crop Protection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</si>
</sst>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0.0000"/>
    <numFmt numFmtId="167" formatCode="0.000"/>
    <numFmt numFmtId="168" formatCode="yyyy/mm/dd;@"/>
    <numFmt numFmtId="169" formatCode="[$-41D]dd/mmm;@"/>
  </numFmts>
  <fonts count="92">
    <font>
      <sz val="12"/>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sz val="11"/>
      <color indexed="8"/>
      <name val="Calibri"/>
      <family val="2"/>
    </font>
    <font>
      <sz val="11"/>
      <color indexed="9"/>
      <name val="Calibri"/>
      <family val="2"/>
    </font>
    <font>
      <sz val="11"/>
      <color indexed="20"/>
      <name val="Calibri"/>
      <family val="2"/>
    </font>
    <font>
      <i/>
      <sz val="11"/>
      <color indexed="23"/>
      <name val="Calibri"/>
      <family val="2"/>
    </font>
    <font>
      <b/>
      <sz val="11"/>
      <color indexed="9"/>
      <name val="Calibri"/>
      <family val="2"/>
    </font>
    <font>
      <sz val="11"/>
      <color indexed="52"/>
      <name val="Calibri"/>
      <family val="2"/>
    </font>
    <font>
      <sz val="11"/>
      <color indexed="60"/>
      <name val="Calibri"/>
      <family val="2"/>
    </font>
    <font>
      <sz val="10"/>
      <name val="Arial"/>
      <family val="2"/>
    </font>
    <font>
      <b/>
      <sz val="15"/>
      <color indexed="62"/>
      <name val="Calibri"/>
      <family val="2"/>
    </font>
    <font>
      <b/>
      <sz val="13"/>
      <color indexed="62"/>
      <name val="Calibri"/>
      <family val="2"/>
    </font>
    <font>
      <b/>
      <sz val="11"/>
      <color indexed="62"/>
      <name val="Calibri"/>
      <family val="2"/>
    </font>
    <font>
      <sz val="12"/>
      <name val="CG Times (WN)"/>
    </font>
    <font>
      <b/>
      <sz val="11"/>
      <color indexed="63"/>
      <name val="Calibri"/>
      <family val="2"/>
    </font>
    <font>
      <sz val="11"/>
      <color indexed="10"/>
      <name val="Calibri"/>
      <family val="2"/>
    </font>
    <font>
      <sz val="8"/>
      <name val="Times New Roman"/>
      <family val="1"/>
    </font>
    <font>
      <b/>
      <sz val="12"/>
      <name val="Arial"/>
      <family val="2"/>
    </font>
    <font>
      <sz val="12"/>
      <name val="Arial"/>
      <family val="2"/>
    </font>
    <font>
      <b/>
      <sz val="10"/>
      <name val="Arial"/>
      <family val="2"/>
    </font>
    <font>
      <i/>
      <sz val="10"/>
      <name val="Arial"/>
      <family val="2"/>
    </font>
    <font>
      <sz val="10"/>
      <name val="Times New Roman"/>
      <family val="1"/>
    </font>
    <font>
      <sz val="12"/>
      <name val="Times New Roman"/>
      <family val="1"/>
    </font>
    <font>
      <sz val="10"/>
      <color indexed="10"/>
      <name val="Arial"/>
      <family val="2"/>
    </font>
    <font>
      <sz val="12"/>
      <color indexed="10"/>
      <name val="Arial"/>
      <family val="2"/>
    </font>
    <font>
      <sz val="9"/>
      <name val="Arial"/>
      <family val="2"/>
    </font>
    <font>
      <sz val="12"/>
      <color indexed="8"/>
      <name val="Times New Roman"/>
      <family val="1"/>
    </font>
    <font>
      <b/>
      <sz val="9"/>
      <name val="Arial"/>
      <family val="2"/>
    </font>
    <font>
      <u/>
      <sz val="12"/>
      <color indexed="12"/>
      <name val="Times New Roman"/>
      <family val="1"/>
    </font>
    <font>
      <sz val="24"/>
      <name val="Arial"/>
      <family val="2"/>
    </font>
    <font>
      <sz val="16"/>
      <name val="Arial"/>
      <family val="2"/>
    </font>
    <font>
      <sz val="18"/>
      <name val="Arial"/>
      <family val="2"/>
    </font>
    <font>
      <sz val="10"/>
      <color indexed="8"/>
      <name val="Arial"/>
      <family val="2"/>
    </font>
    <font>
      <sz val="10"/>
      <color indexed="10"/>
      <name val="Arial"/>
      <family val="2"/>
    </font>
    <font>
      <u/>
      <sz val="10"/>
      <color indexed="12"/>
      <name val="Arial"/>
      <family val="2"/>
    </font>
    <font>
      <sz val="8"/>
      <name val="Times New Roman"/>
      <family val="1"/>
    </font>
    <font>
      <i/>
      <sz val="9"/>
      <name val="Arial"/>
      <family val="2"/>
    </font>
    <font>
      <sz val="9"/>
      <name val="Times New Roman"/>
      <family val="1"/>
    </font>
    <font>
      <sz val="6"/>
      <name val="Arial"/>
      <family val="2"/>
    </font>
    <font>
      <b/>
      <sz val="14"/>
      <name val="Arial"/>
      <family val="2"/>
    </font>
    <font>
      <sz val="12"/>
      <name val="Times New Roman"/>
      <family val="1"/>
    </font>
    <font>
      <u/>
      <sz val="12"/>
      <color theme="10"/>
      <name val="Times New Roman"/>
      <family val="1"/>
    </font>
    <font>
      <sz val="11"/>
      <color theme="1"/>
      <name val="Calibri"/>
      <family val="2"/>
      <scheme val="minor"/>
    </font>
    <font>
      <sz val="12"/>
      <color rgb="FFFF0000"/>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vertAlign val="superscript"/>
      <sz val="9"/>
      <name val="Arial"/>
      <family val="2"/>
    </font>
    <font>
      <b/>
      <sz val="11"/>
      <color indexed="52"/>
      <name val="Calibri"/>
      <family val="2"/>
    </font>
    <font>
      <sz val="11"/>
      <color indexed="17"/>
      <name val="Calibri"/>
      <family val="2"/>
    </font>
    <font>
      <sz val="11"/>
      <color indexed="62"/>
      <name val="Calibri"/>
      <family val="2"/>
    </font>
    <font>
      <b/>
      <sz val="18"/>
      <color indexed="62"/>
      <name val="Cambria"/>
      <family val="2"/>
    </font>
    <font>
      <b/>
      <sz val="11"/>
      <color indexed="8"/>
      <name val="Calibri"/>
      <family val="2"/>
    </font>
    <font>
      <i/>
      <sz val="12"/>
      <name val="Times New Roman"/>
      <family val="1"/>
    </font>
    <font>
      <sz val="10"/>
      <color theme="1"/>
      <name val="Arial"/>
      <family val="2"/>
    </font>
    <font>
      <sz val="10"/>
      <name val="MS Sans Serif"/>
      <family val="2"/>
    </font>
    <font>
      <sz val="10"/>
      <name val="MS Sans Serif"/>
      <family val="2"/>
    </font>
    <font>
      <b/>
      <sz val="12"/>
      <name val="Times New Roman"/>
      <family val="1"/>
    </font>
    <font>
      <u/>
      <sz val="12"/>
      <name val="Times New Roman"/>
      <family val="1"/>
    </font>
    <font>
      <u/>
      <sz val="10"/>
      <name val="Arial"/>
      <family val="2"/>
    </font>
    <font>
      <b/>
      <u/>
      <sz val="10"/>
      <name val="Arial"/>
      <family val="2"/>
    </font>
    <font>
      <sz val="11"/>
      <name val="Calibri"/>
      <family val="2"/>
      <scheme val="minor"/>
    </font>
    <font>
      <sz val="7"/>
      <color theme="1"/>
      <name val="Calibri"/>
      <family val="2"/>
      <scheme val="minor"/>
    </font>
    <font>
      <b/>
      <sz val="11"/>
      <name val="Arial"/>
      <family val="2"/>
    </font>
    <font>
      <sz val="7"/>
      <color theme="0"/>
      <name val="Calibri"/>
      <family val="2"/>
      <scheme val="minor"/>
    </font>
    <font>
      <sz val="11"/>
      <name val="Arial"/>
      <family val="2"/>
    </font>
    <font>
      <b/>
      <sz val="12"/>
      <color theme="0"/>
      <name val="Times New Roman"/>
      <family val="1"/>
    </font>
    <font>
      <sz val="9"/>
      <color indexed="81"/>
      <name val="Tahoma"/>
      <family val="2"/>
    </font>
    <font>
      <b/>
      <sz val="9"/>
      <color indexed="81"/>
      <name val="Tahoma"/>
      <family val="2"/>
    </font>
    <font>
      <sz val="12"/>
      <color theme="2" tint="-0.749992370372631"/>
      <name val="Cambria"/>
      <family val="1"/>
      <scheme val="major"/>
    </font>
    <font>
      <b/>
      <sz val="12"/>
      <color theme="2" tint="-0.749992370372631"/>
      <name val="Cambria"/>
      <family val="1"/>
      <scheme val="major"/>
    </font>
    <font>
      <sz val="10"/>
      <color theme="0"/>
      <name val="Arial"/>
      <family val="2"/>
    </font>
    <font>
      <b/>
      <sz val="10"/>
      <color theme="0"/>
      <name val="Arial"/>
      <family val="2"/>
    </font>
    <font>
      <i/>
      <sz val="10"/>
      <color theme="0"/>
      <name val="Arial"/>
      <family val="2"/>
    </font>
  </fonts>
  <fills count="60">
    <fill>
      <patternFill patternType="none"/>
    </fill>
    <fill>
      <patternFill patternType="gray125"/>
    </fill>
    <fill>
      <patternFill patternType="solid">
        <fgColor indexed="22"/>
      </patternFill>
    </fill>
    <fill>
      <patternFill patternType="solid">
        <fgColor indexed="47"/>
      </patternFill>
    </fill>
    <fill>
      <patternFill patternType="solid">
        <fgColor indexed="26"/>
      </patternFill>
    </fill>
    <fill>
      <patternFill patternType="solid">
        <fgColor indexed="27"/>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55"/>
      </patternFill>
    </fill>
    <fill>
      <patternFill patternType="solid">
        <fgColor indexed="45"/>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patternFill>
    </fill>
    <fill>
      <patternFill patternType="solid">
        <fgColor rgb="FFFFFF00"/>
        <bgColor indexed="64"/>
      </patternFill>
    </fill>
    <fill>
      <patternFill patternType="solid">
        <fgColor rgb="FFFFFFFF"/>
        <bgColor indexed="64"/>
      </patternFill>
    </fill>
    <fill>
      <patternFill patternType="solid">
        <fgColor theme="0" tint="-0.249977111117893"/>
        <bgColor indexed="64"/>
      </patternFill>
    </fill>
    <fill>
      <patternFill patternType="solid">
        <fgColor rgb="FFD3D3D3"/>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1" tint="0.499984740745262"/>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rgb="FF92D050"/>
        <bgColor indexed="64"/>
      </patternFill>
    </fill>
  </fills>
  <borders count="81">
    <border>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indexed="64"/>
      </top>
      <bottom/>
      <diagonal/>
    </border>
    <border>
      <left/>
      <right/>
      <top/>
      <bottom style="hair">
        <color indexed="64"/>
      </bottom>
      <diagonal/>
    </border>
    <border>
      <left/>
      <right style="thin">
        <color indexed="23"/>
      </right>
      <top style="thin">
        <color indexed="64"/>
      </top>
      <bottom/>
      <diagonal/>
    </border>
    <border>
      <left style="thin">
        <color indexed="23"/>
      </left>
      <right/>
      <top style="thin">
        <color indexed="64"/>
      </top>
      <bottom/>
      <diagonal/>
    </border>
    <border>
      <left/>
      <right style="thin">
        <color indexed="23"/>
      </right>
      <top/>
      <bottom/>
      <diagonal/>
    </border>
    <border>
      <left style="thin">
        <color indexed="23"/>
      </left>
      <right/>
      <top/>
      <bottom/>
      <diagonal/>
    </border>
    <border>
      <left/>
      <right style="thin">
        <color indexed="23"/>
      </right>
      <top/>
      <bottom style="thin">
        <color indexed="64"/>
      </bottom>
      <diagonal/>
    </border>
    <border>
      <left style="thin">
        <color indexed="23"/>
      </left>
      <right/>
      <top/>
      <bottom style="thin">
        <color indexed="64"/>
      </bottom>
      <diagonal/>
    </border>
    <border>
      <left style="thin">
        <color indexed="23"/>
      </left>
      <right/>
      <top style="thin">
        <color indexed="64"/>
      </top>
      <bottom style="thin">
        <color indexed="64"/>
      </bottom>
      <diagonal/>
    </border>
    <border>
      <left/>
      <right style="thin">
        <color indexed="23"/>
      </right>
      <top style="thin">
        <color indexed="64"/>
      </top>
      <bottom style="thin">
        <color indexed="64"/>
      </bottom>
      <diagonal/>
    </border>
    <border>
      <left/>
      <right/>
      <top style="thin">
        <color theme="0" tint="-0.499984740745262"/>
      </top>
      <bottom style="thin">
        <color indexed="64"/>
      </bottom>
      <diagonal/>
    </border>
    <border>
      <left/>
      <right/>
      <top style="thin">
        <color theme="0" tint="-0.499984740745262"/>
      </top>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112">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2" borderId="0" applyNumberFormat="0" applyBorder="0" applyAlignment="0" applyProtection="0"/>
    <xf numFmtId="0" fontId="8" fillId="5" borderId="0" applyNumberFormat="0" applyBorder="0" applyAlignment="0" applyProtection="0"/>
    <xf numFmtId="0" fontId="8" fillId="3" borderId="0" applyNumberFormat="0" applyBorder="0" applyAlignment="0" applyProtection="0"/>
    <xf numFmtId="0" fontId="8" fillId="2"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 borderId="0" applyNumberFormat="0" applyBorder="0" applyAlignment="0" applyProtection="0"/>
    <xf numFmtId="0" fontId="8" fillId="8" borderId="0" applyNumberFormat="0" applyBorder="0" applyAlignment="0" applyProtection="0"/>
    <xf numFmtId="0" fontId="8" fillId="3" borderId="0" applyNumberFormat="0" applyBorder="0" applyAlignment="0" applyProtection="0"/>
    <xf numFmtId="0" fontId="9" fillId="9"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9" borderId="0" applyNumberFormat="0" applyBorder="0" applyAlignment="0" applyProtection="0"/>
    <xf numFmtId="0" fontId="9" fillId="3" borderId="0" applyNumberFormat="0" applyBorder="0" applyAlignment="0" applyProtection="0"/>
    <xf numFmtId="0" fontId="10" fillId="11"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9" borderId="0" applyNumberFormat="0" applyBorder="0" applyAlignment="0" applyProtection="0"/>
    <xf numFmtId="0" fontId="9" fillId="15" borderId="0" applyNumberFormat="0" applyBorder="0" applyAlignment="0" applyProtection="0"/>
    <xf numFmtId="0" fontId="11" fillId="0" borderId="0" applyNumberFormat="0" applyFill="0" applyBorder="0" applyAlignment="0" applyProtection="0"/>
    <xf numFmtId="0" fontId="47"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12" fillId="10" borderId="1" applyNumberFormat="0" applyAlignment="0" applyProtection="0"/>
    <xf numFmtId="0" fontId="13" fillId="0" borderId="2" applyNumberFormat="0" applyFill="0" applyAlignment="0" applyProtection="0"/>
    <xf numFmtId="0" fontId="14" fillId="7" borderId="0" applyNumberFormat="0" applyBorder="0" applyAlignment="0" applyProtection="0"/>
    <xf numFmtId="0" fontId="28" fillId="0" borderId="0"/>
    <xf numFmtId="0" fontId="28" fillId="0" borderId="0"/>
    <xf numFmtId="0" fontId="7" fillId="0" borderId="0"/>
    <xf numFmtId="0" fontId="28" fillId="0" borderId="0"/>
    <xf numFmtId="0" fontId="28" fillId="0" borderId="0"/>
    <xf numFmtId="0" fontId="48" fillId="0" borderId="0"/>
    <xf numFmtId="0" fontId="15" fillId="0" borderId="0"/>
    <xf numFmtId="0" fontId="15" fillId="0" borderId="0"/>
    <xf numFmtId="0" fontId="7" fillId="0" borderId="0"/>
    <xf numFmtId="0" fontId="28" fillId="0" borderId="0"/>
    <xf numFmtId="0" fontId="7" fillId="0" borderId="0"/>
    <xf numFmtId="0" fontId="15" fillId="0" borderId="0"/>
    <xf numFmtId="0" fontId="28" fillId="0" borderId="0"/>
    <xf numFmtId="0" fontId="7" fillId="0" borderId="0"/>
    <xf numFmtId="0" fontId="15" fillId="0" borderId="0"/>
    <xf numFmtId="0" fontId="15" fillId="0" borderId="0"/>
    <xf numFmtId="0" fontId="16" fillId="0" borderId="3"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0" applyNumberFormat="0" applyFill="0" applyBorder="0" applyAlignment="0" applyProtection="0"/>
    <xf numFmtId="0" fontId="19" fillId="0" borderId="0"/>
    <xf numFmtId="0" fontId="20" fillId="2" borderId="5" applyNumberFormat="0" applyAlignment="0" applyProtection="0"/>
    <xf numFmtId="0" fontId="21" fillId="0" borderId="0" applyNumberFormat="0" applyFill="0" applyBorder="0" applyAlignment="0" applyProtection="0"/>
    <xf numFmtId="0" fontId="50" fillId="0" borderId="0" applyNumberFormat="0" applyFill="0" applyBorder="0" applyAlignment="0" applyProtection="0"/>
    <xf numFmtId="0" fontId="51" fillId="0" borderId="38" applyNumberFormat="0" applyFill="0" applyAlignment="0" applyProtection="0"/>
    <xf numFmtId="0" fontId="52" fillId="0" borderId="39" applyNumberFormat="0" applyFill="0" applyAlignment="0" applyProtection="0"/>
    <xf numFmtId="0" fontId="53" fillId="0" borderId="40" applyNumberFormat="0" applyFill="0" applyAlignment="0" applyProtection="0"/>
    <xf numFmtId="0" fontId="53" fillId="0" borderId="0" applyNumberFormat="0" applyFill="0" applyBorder="0" applyAlignment="0" applyProtection="0"/>
    <xf numFmtId="0" fontId="54" fillId="19" borderId="0" applyNumberFormat="0" applyBorder="0" applyAlignment="0" applyProtection="0"/>
    <xf numFmtId="0" fontId="55" fillId="20" borderId="0" applyNumberFormat="0" applyBorder="0" applyAlignment="0" applyProtection="0"/>
    <xf numFmtId="0" fontId="56" fillId="21" borderId="41" applyNumberFormat="0" applyAlignment="0" applyProtection="0"/>
    <xf numFmtId="0" fontId="57" fillId="22" borderId="42" applyNumberFormat="0" applyAlignment="0" applyProtection="0"/>
    <xf numFmtId="0" fontId="58" fillId="22" borderId="41" applyNumberFormat="0" applyAlignment="0" applyProtection="0"/>
    <xf numFmtId="0" fontId="59" fillId="0" borderId="43" applyNumberFormat="0" applyFill="0" applyAlignment="0" applyProtection="0"/>
    <xf numFmtId="0" fontId="60" fillId="23" borderId="44" applyNumberFormat="0" applyAlignment="0" applyProtection="0"/>
    <xf numFmtId="0" fontId="61" fillId="0" borderId="0" applyNumberFormat="0" applyFill="0" applyBorder="0" applyAlignment="0" applyProtection="0"/>
    <xf numFmtId="0" fontId="46" fillId="24" borderId="45" applyNumberFormat="0" applyFont="0" applyAlignment="0" applyProtection="0"/>
    <xf numFmtId="0" fontId="62" fillId="0" borderId="0" applyNumberFormat="0" applyFill="0" applyBorder="0" applyAlignment="0" applyProtection="0"/>
    <xf numFmtId="0" fontId="63" fillId="0" borderId="46" applyNumberFormat="0" applyFill="0" applyAlignment="0" applyProtection="0"/>
    <xf numFmtId="0" fontId="64"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64" fillId="32" borderId="0" applyNumberFormat="0" applyBorder="0" applyAlignment="0" applyProtection="0"/>
    <xf numFmtId="0" fontId="64" fillId="33" borderId="0" applyNumberFormat="0" applyBorder="0" applyAlignment="0" applyProtection="0"/>
    <xf numFmtId="0" fontId="48" fillId="34" borderId="0" applyNumberFormat="0" applyBorder="0" applyAlignment="0" applyProtection="0"/>
    <xf numFmtId="0" fontId="48" fillId="35" borderId="0" applyNumberFormat="0" applyBorder="0" applyAlignment="0" applyProtection="0"/>
    <xf numFmtId="0" fontId="64" fillId="36" borderId="0" applyNumberFormat="0" applyBorder="0" applyAlignment="0" applyProtection="0"/>
    <xf numFmtId="0" fontId="64" fillId="37" borderId="0" applyNumberFormat="0" applyBorder="0" applyAlignment="0" applyProtection="0"/>
    <xf numFmtId="0" fontId="48" fillId="38" borderId="0" applyNumberFormat="0" applyBorder="0" applyAlignment="0" applyProtection="0"/>
    <xf numFmtId="0" fontId="48" fillId="39" borderId="0" applyNumberFormat="0" applyBorder="0" applyAlignment="0" applyProtection="0"/>
    <xf numFmtId="0" fontId="64" fillId="40" borderId="0" applyNumberFormat="0" applyBorder="0" applyAlignment="0" applyProtection="0"/>
    <xf numFmtId="0" fontId="64" fillId="41" borderId="0" applyNumberFormat="0" applyBorder="0" applyAlignment="0" applyProtection="0"/>
    <xf numFmtId="0" fontId="48" fillId="42" borderId="0" applyNumberFormat="0" applyBorder="0" applyAlignment="0" applyProtection="0"/>
    <xf numFmtId="0" fontId="48" fillId="43" borderId="0" applyNumberFormat="0" applyBorder="0" applyAlignment="0" applyProtection="0"/>
    <xf numFmtId="0" fontId="64" fillId="44" borderId="0" applyNumberFormat="0" applyBorder="0" applyAlignment="0" applyProtection="0"/>
    <xf numFmtId="0" fontId="64" fillId="45" borderId="0" applyNumberFormat="0" applyBorder="0" applyAlignment="0" applyProtection="0"/>
    <xf numFmtId="0" fontId="48" fillId="46" borderId="0" applyNumberFormat="0" applyBorder="0" applyAlignment="0" applyProtection="0"/>
    <xf numFmtId="0" fontId="48" fillId="47" borderId="0" applyNumberFormat="0" applyBorder="0" applyAlignment="0" applyProtection="0"/>
    <xf numFmtId="0" fontId="64" fillId="48" borderId="0" applyNumberFormat="0" applyBorder="0" applyAlignment="0" applyProtection="0"/>
    <xf numFmtId="0" fontId="15" fillId="0" borderId="0"/>
    <xf numFmtId="0" fontId="7" fillId="4" borderId="59" applyNumberFormat="0" applyFont="0" applyAlignment="0" applyProtection="0"/>
    <xf numFmtId="0" fontId="66" fillId="2" borderId="60" applyNumberFormat="0" applyAlignment="0" applyProtection="0"/>
    <xf numFmtId="0" fontId="67" fillId="49" borderId="0" applyNumberFormat="0" applyBorder="0" applyAlignment="0" applyProtection="0"/>
    <xf numFmtId="0" fontId="68" fillId="3" borderId="60" applyNumberFormat="0" applyAlignment="0" applyProtection="0"/>
    <xf numFmtId="0" fontId="69" fillId="0" borderId="0" applyNumberFormat="0" applyFill="0" applyBorder="0" applyAlignment="0" applyProtection="0"/>
    <xf numFmtId="0" fontId="70" fillId="0" borderId="61" applyNumberFormat="0" applyFill="0" applyAlignment="0" applyProtection="0"/>
    <xf numFmtId="0" fontId="73" fillId="0" borderId="0"/>
    <xf numFmtId="0" fontId="73" fillId="0" borderId="0"/>
    <xf numFmtId="0" fontId="73" fillId="0" borderId="0"/>
    <xf numFmtId="0" fontId="74" fillId="0" borderId="0"/>
    <xf numFmtId="0" fontId="74" fillId="0" borderId="0"/>
    <xf numFmtId="0" fontId="7" fillId="0" borderId="0"/>
    <xf numFmtId="0" fontId="7" fillId="0" borderId="0"/>
    <xf numFmtId="0" fontId="6" fillId="0" borderId="0"/>
    <xf numFmtId="0" fontId="15" fillId="0" borderId="0"/>
    <xf numFmtId="0" fontId="2" fillId="0" borderId="0"/>
  </cellStyleXfs>
  <cellXfs count="937">
    <xf numFmtId="0" fontId="0" fillId="0" borderId="0" xfId="0"/>
    <xf numFmtId="0" fontId="23" fillId="16" borderId="0" xfId="0" applyFont="1" applyFill="1"/>
    <xf numFmtId="0" fontId="24" fillId="16" borderId="0" xfId="0" applyFont="1" applyFill="1"/>
    <xf numFmtId="0" fontId="25" fillId="16" borderId="0" xfId="0" applyFont="1" applyFill="1"/>
    <xf numFmtId="0" fontId="15" fillId="16" borderId="0" xfId="0" applyFont="1" applyFill="1"/>
    <xf numFmtId="0" fontId="15" fillId="16" borderId="0" xfId="0" applyFont="1" applyFill="1" applyBorder="1"/>
    <xf numFmtId="0" fontId="15" fillId="16" borderId="0" xfId="0" applyFont="1" applyFill="1" applyAlignment="1">
      <alignment horizontal="left"/>
    </xf>
    <xf numFmtId="0" fontId="15" fillId="16" borderId="0" xfId="0" applyFont="1" applyFill="1" applyAlignment="1">
      <alignment horizontal="right"/>
    </xf>
    <xf numFmtId="0" fontId="15" fillId="16" borderId="6" xfId="0" applyFont="1" applyFill="1" applyBorder="1" applyAlignment="1">
      <alignment horizontal="center"/>
    </xf>
    <xf numFmtId="0" fontId="15" fillId="16" borderId="0" xfId="0" applyFont="1" applyFill="1" applyAlignment="1"/>
    <xf numFmtId="0" fontId="15" fillId="16" borderId="0" xfId="0" applyFont="1" applyFill="1" applyBorder="1" applyAlignment="1">
      <alignment horizontal="left"/>
    </xf>
    <xf numFmtId="0" fontId="15" fillId="16" borderId="0" xfId="0" applyFont="1" applyFill="1" applyBorder="1" applyAlignment="1">
      <alignment horizontal="center"/>
    </xf>
    <xf numFmtId="0" fontId="24" fillId="0" borderId="0" xfId="0" applyFont="1"/>
    <xf numFmtId="0" fontId="24" fillId="16" borderId="7" xfId="0" applyFont="1" applyFill="1" applyBorder="1"/>
    <xf numFmtId="0" fontId="29" fillId="16" borderId="0" xfId="0" applyFont="1" applyFill="1" applyBorder="1" applyAlignment="1">
      <alignment horizontal="center"/>
    </xf>
    <xf numFmtId="0" fontId="29" fillId="16" borderId="0" xfId="0" applyFont="1" applyFill="1" applyBorder="1" applyAlignment="1">
      <alignment horizontal="left"/>
    </xf>
    <xf numFmtId="0" fontId="29" fillId="16" borderId="0" xfId="0" applyFont="1" applyFill="1"/>
    <xf numFmtId="0" fontId="29" fillId="16" borderId="7" xfId="0" applyFont="1" applyFill="1" applyBorder="1" applyAlignment="1">
      <alignment horizontal="center"/>
    </xf>
    <xf numFmtId="0" fontId="30" fillId="16" borderId="0" xfId="0" applyFont="1" applyFill="1"/>
    <xf numFmtId="0" fontId="30" fillId="16" borderId="0" xfId="0" applyFont="1" applyFill="1" applyAlignment="1"/>
    <xf numFmtId="0" fontId="15" fillId="16" borderId="7" xfId="0" applyFont="1" applyFill="1" applyBorder="1"/>
    <xf numFmtId="0" fontId="25" fillId="16" borderId="7" xfId="0" applyFont="1" applyFill="1" applyBorder="1"/>
    <xf numFmtId="0" fontId="15" fillId="16" borderId="7" xfId="0" applyFont="1" applyFill="1" applyBorder="1" applyAlignment="1">
      <alignment horizontal="left"/>
    </xf>
    <xf numFmtId="0" fontId="25" fillId="16" borderId="0" xfId="0" applyFont="1" applyFill="1" applyBorder="1" applyAlignment="1">
      <alignment vertical="top" wrapText="1"/>
    </xf>
    <xf numFmtId="0" fontId="15" fillId="16" borderId="7" xfId="0" applyFont="1" applyFill="1" applyBorder="1" applyAlignment="1" applyProtection="1">
      <alignment horizontal="left"/>
      <protection locked="0"/>
    </xf>
    <xf numFmtId="0" fontId="25" fillId="16" borderId="8" xfId="0" applyFont="1" applyFill="1" applyBorder="1"/>
    <xf numFmtId="0" fontId="15" fillId="16" borderId="8" xfId="0" applyFont="1" applyFill="1" applyBorder="1" applyAlignment="1">
      <alignment horizontal="left"/>
    </xf>
    <xf numFmtId="0" fontId="15" fillId="16" borderId="8" xfId="0" applyFont="1" applyFill="1" applyBorder="1"/>
    <xf numFmtId="0" fontId="23" fillId="0" borderId="0" xfId="41" applyFont="1" applyBorder="1" applyProtection="1">
      <protection locked="0"/>
    </xf>
    <xf numFmtId="0" fontId="24" fillId="16" borderId="0" xfId="32" applyFont="1" applyFill="1"/>
    <xf numFmtId="0" fontId="24" fillId="16" borderId="0" xfId="32" applyFont="1" applyFill="1" applyAlignment="1">
      <alignment horizontal="center"/>
    </xf>
    <xf numFmtId="0" fontId="25" fillId="16" borderId="0" xfId="32" applyFont="1" applyFill="1"/>
    <xf numFmtId="0" fontId="15" fillId="16" borderId="0" xfId="32" applyFont="1" applyFill="1"/>
    <xf numFmtId="0" fontId="15" fillId="16" borderId="0" xfId="32" applyFont="1" applyFill="1" applyAlignment="1">
      <alignment horizontal="center"/>
    </xf>
    <xf numFmtId="0" fontId="15" fillId="16" borderId="0" xfId="32" applyFont="1" applyFill="1" applyBorder="1"/>
    <xf numFmtId="0" fontId="24" fillId="16" borderId="0" xfId="32" applyFont="1" applyFill="1" applyBorder="1"/>
    <xf numFmtId="0" fontId="15" fillId="16" borderId="0" xfId="38" applyFont="1" applyFill="1" applyBorder="1" applyAlignment="1">
      <alignment horizontal="left"/>
    </xf>
    <xf numFmtId="0" fontId="15" fillId="16" borderId="0" xfId="32" applyFont="1" applyFill="1" applyAlignment="1"/>
    <xf numFmtId="0" fontId="15" fillId="16" borderId="0" xfId="32" applyFont="1" applyFill="1" applyBorder="1" applyAlignment="1"/>
    <xf numFmtId="0" fontId="24" fillId="16" borderId="0" xfId="32" applyFont="1" applyFill="1" applyAlignment="1"/>
    <xf numFmtId="0" fontId="24" fillId="16" borderId="0" xfId="32" applyFont="1" applyFill="1" applyAlignment="1">
      <alignment vertical="center"/>
    </xf>
    <xf numFmtId="0" fontId="15" fillId="16" borderId="0" xfId="32" applyFont="1" applyFill="1" applyAlignment="1">
      <alignment vertical="center"/>
    </xf>
    <xf numFmtId="0" fontId="24" fillId="16" borderId="0" xfId="32" applyFont="1" applyFill="1" applyAlignment="1">
      <alignment horizontal="right" vertical="center"/>
    </xf>
    <xf numFmtId="0" fontId="24" fillId="0" borderId="0" xfId="32" applyFont="1" applyFill="1" applyAlignment="1">
      <alignment vertical="center"/>
    </xf>
    <xf numFmtId="0" fontId="15" fillId="0" borderId="0" xfId="32" applyFont="1" applyFill="1" applyAlignment="1">
      <alignment vertical="center"/>
    </xf>
    <xf numFmtId="0" fontId="15" fillId="16" borderId="0" xfId="0" applyFont="1" applyFill="1" applyBorder="1" applyAlignment="1">
      <alignment horizontal="left" vertical="center"/>
    </xf>
    <xf numFmtId="0" fontId="15" fillId="0" borderId="0" xfId="38" applyFont="1" applyFill="1" applyBorder="1" applyAlignment="1">
      <alignment horizontal="left" vertical="center" wrapText="1"/>
    </xf>
    <xf numFmtId="0" fontId="15" fillId="0" borderId="0" xfId="0" applyFont="1" applyFill="1" applyBorder="1" applyAlignment="1">
      <alignment horizontal="left" vertical="center"/>
    </xf>
    <xf numFmtId="0" fontId="15" fillId="0" borderId="0" xfId="0" quotePrefix="1" applyFont="1" applyFill="1" applyBorder="1" applyAlignment="1">
      <alignment horizontal="left" vertical="center"/>
    </xf>
    <xf numFmtId="0" fontId="38" fillId="0" borderId="0" xfId="0" applyFont="1"/>
    <xf numFmtId="49" fontId="31" fillId="16" borderId="6" xfId="0" applyNumberFormat="1" applyFont="1" applyFill="1" applyBorder="1" applyAlignment="1">
      <alignment vertical="top"/>
    </xf>
    <xf numFmtId="0" fontId="25" fillId="16" borderId="8" xfId="0" applyFont="1" applyFill="1" applyBorder="1" applyAlignment="1" applyProtection="1">
      <alignment vertical="top"/>
      <protection locked="0"/>
    </xf>
    <xf numFmtId="0" fontId="15" fillId="16" borderId="0" xfId="0" applyFont="1" applyFill="1" applyBorder="1" applyAlignment="1">
      <alignment horizontal="left" vertical="top"/>
    </xf>
    <xf numFmtId="0" fontId="0" fillId="0" borderId="0" xfId="0" applyBorder="1" applyAlignment="1">
      <alignment vertical="top"/>
    </xf>
    <xf numFmtId="0" fontId="38" fillId="0" borderId="0" xfId="0" applyFont="1" applyAlignment="1">
      <alignment horizontal="left" readingOrder="1"/>
    </xf>
    <xf numFmtId="0" fontId="39" fillId="0" borderId="0" xfId="0" applyFont="1"/>
    <xf numFmtId="0" fontId="38" fillId="0" borderId="7" xfId="0" applyFont="1" applyBorder="1" applyAlignment="1">
      <alignment horizontal="left" readingOrder="1"/>
    </xf>
    <xf numFmtId="0" fontId="25" fillId="16" borderId="9" xfId="0" applyFont="1" applyFill="1" applyBorder="1" applyAlignment="1">
      <alignment vertical="top" wrapText="1"/>
    </xf>
    <xf numFmtId="0" fontId="15" fillId="16" borderId="9" xfId="0" applyFont="1" applyFill="1" applyBorder="1" applyAlignment="1" applyProtection="1">
      <alignment horizontal="left"/>
      <protection locked="0"/>
    </xf>
    <xf numFmtId="0" fontId="15" fillId="16" borderId="9" xfId="0" applyFont="1" applyFill="1" applyBorder="1"/>
    <xf numFmtId="0" fontId="15" fillId="16" borderId="0" xfId="0" applyFont="1" applyFill="1" applyBorder="1" applyAlignment="1" applyProtection="1">
      <alignment horizontal="left"/>
      <protection locked="0"/>
    </xf>
    <xf numFmtId="0" fontId="38" fillId="0" borderId="9" xfId="0" applyFont="1" applyBorder="1"/>
    <xf numFmtId="0" fontId="15" fillId="0" borderId="0" xfId="0" applyFont="1"/>
    <xf numFmtId="0" fontId="24" fillId="16" borderId="0" xfId="0" applyFont="1" applyFill="1" applyBorder="1" applyAlignment="1">
      <alignment horizontal="left"/>
    </xf>
    <xf numFmtId="0" fontId="25" fillId="16" borderId="0" xfId="0" applyFont="1" applyFill="1" applyBorder="1" applyAlignment="1">
      <alignment horizontal="left"/>
    </xf>
    <xf numFmtId="0" fontId="25" fillId="16" borderId="0" xfId="0" applyFont="1" applyFill="1" applyAlignment="1">
      <alignment horizontal="right"/>
    </xf>
    <xf numFmtId="0" fontId="15" fillId="0" borderId="0" xfId="44" applyFont="1"/>
    <xf numFmtId="0" fontId="15" fillId="0" borderId="0" xfId="44" applyFont="1" applyAlignment="1">
      <alignment horizontal="right"/>
    </xf>
    <xf numFmtId="0" fontId="35" fillId="0" borderId="0" xfId="44" applyFont="1"/>
    <xf numFmtId="0" fontId="36" fillId="0" borderId="0" xfId="44" applyFont="1"/>
    <xf numFmtId="0" fontId="25" fillId="0" borderId="0" xfId="44" applyFont="1"/>
    <xf numFmtId="0" fontId="37" fillId="0" borderId="0" xfId="44" applyFont="1"/>
    <xf numFmtId="0" fontId="35" fillId="0" borderId="0" xfId="44" applyFont="1" applyAlignment="1">
      <alignment horizontal="right"/>
    </xf>
    <xf numFmtId="0" fontId="36" fillId="0" borderId="0" xfId="44" applyFont="1" applyAlignment="1">
      <alignment horizontal="right"/>
    </xf>
    <xf numFmtId="0" fontId="15" fillId="16" borderId="0" xfId="44" applyFont="1" applyFill="1"/>
    <xf numFmtId="0" fontId="25" fillId="0" borderId="0" xfId="44" applyFont="1" applyAlignment="1">
      <alignment horizontal="right"/>
    </xf>
    <xf numFmtId="49" fontId="15" fillId="0" borderId="0" xfId="44" applyNumberFormat="1" applyFont="1"/>
    <xf numFmtId="0" fontId="40" fillId="0" borderId="0" xfId="27" applyFont="1" applyAlignment="1" applyProtection="1">
      <alignment horizontal="right"/>
    </xf>
    <xf numFmtId="0" fontId="15" fillId="0" borderId="0" xfId="46" applyFill="1"/>
    <xf numFmtId="0" fontId="15" fillId="0" borderId="0" xfId="47" applyFill="1"/>
    <xf numFmtId="0" fontId="15" fillId="0" borderId="0" xfId="35" applyFont="1" applyFill="1" applyAlignment="1">
      <alignment horizontal="right"/>
    </xf>
    <xf numFmtId="0" fontId="25" fillId="0" borderId="0" xfId="47" applyFont="1" applyFill="1" applyAlignment="1">
      <alignment horizontal="right"/>
    </xf>
    <xf numFmtId="0" fontId="23" fillId="0" borderId="10" xfId="47" applyFont="1" applyBorder="1"/>
    <xf numFmtId="0" fontId="24" fillId="0" borderId="11" xfId="47" applyFont="1" applyBorder="1"/>
    <xf numFmtId="0" fontId="23" fillId="0" borderId="11" xfId="47" applyFont="1" applyBorder="1"/>
    <xf numFmtId="0" fontId="24" fillId="0" borderId="12" xfId="47" applyFont="1" applyBorder="1" applyAlignment="1">
      <alignment horizontal="right"/>
    </xf>
    <xf numFmtId="0" fontId="15" fillId="0" borderId="13" xfId="47" applyFont="1" applyBorder="1"/>
    <xf numFmtId="0" fontId="15" fillId="0" borderId="7" xfId="47" applyFont="1" applyBorder="1"/>
    <xf numFmtId="0" fontId="15" fillId="0" borderId="14" xfId="47" applyFont="1" applyBorder="1"/>
    <xf numFmtId="0" fontId="15" fillId="0" borderId="8" xfId="47" applyFont="1" applyBorder="1"/>
    <xf numFmtId="49" fontId="15" fillId="0" borderId="15" xfId="47" applyNumberFormat="1" applyFont="1" applyBorder="1" applyAlignment="1"/>
    <xf numFmtId="49" fontId="15" fillId="0" borderId="6" xfId="47" applyNumberFormat="1" applyFont="1" applyBorder="1" applyAlignment="1"/>
    <xf numFmtId="49" fontId="15" fillId="0" borderId="16" xfId="47" applyNumberFormat="1" applyFont="1" applyBorder="1" applyAlignment="1"/>
    <xf numFmtId="0" fontId="15" fillId="0" borderId="17" xfId="47" applyFont="1" applyBorder="1"/>
    <xf numFmtId="0" fontId="25" fillId="0" borderId="18" xfId="47" applyFont="1" applyBorder="1"/>
    <xf numFmtId="49" fontId="15" fillId="0" borderId="21" xfId="47" applyNumberFormat="1" applyFont="1" applyBorder="1" applyAlignment="1"/>
    <xf numFmtId="0" fontId="25" fillId="17" borderId="8" xfId="0" applyFont="1" applyFill="1" applyBorder="1" applyAlignment="1">
      <alignment horizontal="left" vertical="center"/>
    </xf>
    <xf numFmtId="0" fontId="15" fillId="17" borderId="8" xfId="0" applyFont="1" applyFill="1" applyBorder="1" applyAlignment="1">
      <alignment vertical="center"/>
    </xf>
    <xf numFmtId="0" fontId="15" fillId="17" borderId="8" xfId="0" applyFont="1" applyFill="1" applyBorder="1" applyAlignment="1">
      <alignment horizontal="left" vertical="center"/>
    </xf>
    <xf numFmtId="0" fontId="24" fillId="17" borderId="8" xfId="0" applyFont="1" applyFill="1" applyBorder="1" applyAlignment="1">
      <alignment horizontal="left" vertical="center"/>
    </xf>
    <xf numFmtId="0" fontId="15" fillId="17" borderId="8" xfId="0" applyFont="1" applyFill="1" applyBorder="1"/>
    <xf numFmtId="0" fontId="31" fillId="16" borderId="0" xfId="0" applyFont="1" applyFill="1" applyBorder="1"/>
    <xf numFmtId="0" fontId="31" fillId="16" borderId="0" xfId="0" applyFont="1" applyFill="1"/>
    <xf numFmtId="0" fontId="29" fillId="0" borderId="7" xfId="0" applyFont="1" applyFill="1" applyBorder="1" applyAlignment="1">
      <alignment horizontal="left"/>
    </xf>
    <xf numFmtId="0" fontId="15" fillId="0" borderId="7" xfId="0" applyFont="1" applyFill="1" applyBorder="1" applyAlignment="1">
      <alignment horizontal="left"/>
    </xf>
    <xf numFmtId="0" fontId="24" fillId="0" borderId="7" xfId="0" applyFont="1" applyFill="1" applyBorder="1" applyAlignment="1">
      <alignment horizontal="left"/>
    </xf>
    <xf numFmtId="0" fontId="15" fillId="0" borderId="7" xfId="0" applyFont="1" applyFill="1" applyBorder="1"/>
    <xf numFmtId="0" fontId="25" fillId="17" borderId="9" xfId="0" applyFont="1" applyFill="1" applyBorder="1" applyAlignment="1">
      <alignment vertical="center"/>
    </xf>
    <xf numFmtId="0" fontId="25" fillId="17" borderId="9" xfId="0" applyFont="1" applyFill="1" applyBorder="1" applyAlignment="1">
      <alignment horizontal="left" vertical="center"/>
    </xf>
    <xf numFmtId="0" fontId="31" fillId="17" borderId="7" xfId="0" applyFont="1" applyFill="1" applyBorder="1" applyAlignment="1">
      <alignment vertical="center"/>
    </xf>
    <xf numFmtId="0" fontId="31" fillId="17" borderId="7" xfId="0" applyFont="1" applyFill="1" applyBorder="1" applyAlignment="1">
      <alignment horizontal="left" vertical="center"/>
    </xf>
    <xf numFmtId="0" fontId="43" fillId="0" borderId="0" xfId="0" applyFont="1"/>
    <xf numFmtId="0" fontId="15" fillId="16" borderId="0" xfId="0" applyFont="1" applyFill="1" applyBorder="1" applyAlignment="1" applyProtection="1">
      <alignment vertical="top"/>
      <protection locked="0"/>
    </xf>
    <xf numFmtId="0" fontId="15" fillId="16" borderId="0" xfId="45" applyFont="1" applyFill="1" applyBorder="1" applyAlignment="1">
      <alignment vertical="top"/>
    </xf>
    <xf numFmtId="49" fontId="31" fillId="16" borderId="6" xfId="0" applyNumberFormat="1" applyFont="1" applyFill="1" applyBorder="1" applyAlignment="1">
      <alignment vertical="center"/>
    </xf>
    <xf numFmtId="0" fontId="25" fillId="17" borderId="23" xfId="0" applyFont="1" applyFill="1" applyBorder="1" applyAlignment="1">
      <alignment vertical="center"/>
    </xf>
    <xf numFmtId="0" fontId="25" fillId="17" borderId="24" xfId="0" applyFont="1" applyFill="1" applyBorder="1" applyAlignment="1">
      <alignment vertical="center"/>
    </xf>
    <xf numFmtId="0" fontId="31" fillId="17" borderId="25" xfId="0" applyFont="1" applyFill="1" applyBorder="1" applyAlignment="1">
      <alignment vertical="center"/>
    </xf>
    <xf numFmtId="0" fontId="31" fillId="17" borderId="22" xfId="0" applyFont="1" applyFill="1" applyBorder="1" applyAlignment="1">
      <alignment vertical="center"/>
    </xf>
    <xf numFmtId="0" fontId="15" fillId="16" borderId="26" xfId="0" applyFont="1" applyFill="1" applyBorder="1" applyAlignment="1" applyProtection="1">
      <alignment vertical="top"/>
      <protection locked="0"/>
    </xf>
    <xf numFmtId="0" fontId="15" fillId="16" borderId="0" xfId="0" applyFont="1" applyFill="1" applyBorder="1" applyAlignment="1">
      <alignment vertical="top"/>
    </xf>
    <xf numFmtId="0" fontId="15" fillId="18" borderId="0" xfId="44" applyFont="1" applyFill="1"/>
    <xf numFmtId="0" fontId="38" fillId="0" borderId="0" xfId="0" applyFont="1" applyFill="1" applyBorder="1" applyAlignment="1">
      <alignment horizontal="left"/>
    </xf>
    <xf numFmtId="0" fontId="29" fillId="0" borderId="0" xfId="0" applyFont="1" applyFill="1" applyBorder="1" applyAlignment="1">
      <alignment horizontal="left"/>
    </xf>
    <xf numFmtId="0" fontId="15" fillId="0" borderId="0" xfId="0" applyFont="1" applyFill="1" applyBorder="1" applyAlignment="1">
      <alignment horizontal="left"/>
    </xf>
    <xf numFmtId="0" fontId="24" fillId="0" borderId="0" xfId="0" applyFont="1" applyFill="1" applyBorder="1" applyAlignment="1">
      <alignment horizontal="left"/>
    </xf>
    <xf numFmtId="0" fontId="15" fillId="0" borderId="0" xfId="0" applyFont="1" applyFill="1" applyBorder="1"/>
    <xf numFmtId="0" fontId="15" fillId="0" borderId="7" xfId="0" applyFont="1" applyBorder="1" applyAlignment="1">
      <alignment horizontal="right"/>
    </xf>
    <xf numFmtId="0" fontId="45" fillId="0" borderId="0" xfId="0" applyFont="1"/>
    <xf numFmtId="0" fontId="15" fillId="0" borderId="0" xfId="0" applyFont="1" applyBorder="1"/>
    <xf numFmtId="0" fontId="7" fillId="0" borderId="0" xfId="0" applyFont="1"/>
    <xf numFmtId="0" fontId="7" fillId="0" borderId="0" xfId="0" applyFont="1" applyAlignment="1">
      <alignment horizontal="center"/>
    </xf>
    <xf numFmtId="0" fontId="0" fillId="0" borderId="0" xfId="0" quotePrefix="1" applyAlignment="1">
      <alignment wrapText="1"/>
    </xf>
    <xf numFmtId="0" fontId="7" fillId="0" borderId="0" xfId="42" applyFont="1" applyBorder="1" applyProtection="1">
      <protection locked="0"/>
    </xf>
    <xf numFmtId="0" fontId="25" fillId="0" borderId="0" xfId="42" applyFont="1" applyBorder="1" applyProtection="1">
      <protection locked="0"/>
    </xf>
    <xf numFmtId="0" fontId="15" fillId="0" borderId="0" xfId="42" applyFont="1"/>
    <xf numFmtId="0" fontId="15" fillId="0" borderId="0" xfId="42" applyFont="1" applyBorder="1" applyProtection="1">
      <protection locked="0"/>
    </xf>
    <xf numFmtId="0" fontId="31" fillId="0" borderId="0" xfId="42" applyFont="1" applyBorder="1" applyProtection="1">
      <protection locked="0"/>
    </xf>
    <xf numFmtId="0" fontId="31" fillId="0" borderId="0" xfId="42" applyFont="1"/>
    <xf numFmtId="0" fontId="31" fillId="0" borderId="0" xfId="42" applyFont="1" applyBorder="1" applyAlignment="1" applyProtection="1">
      <alignment horizontal="left"/>
      <protection locked="0"/>
    </xf>
    <xf numFmtId="0" fontId="7" fillId="0" borderId="0" xfId="42" applyFont="1" applyBorder="1" applyAlignment="1" applyProtection="1">
      <alignment horizontal="left"/>
      <protection locked="0"/>
    </xf>
    <xf numFmtId="0" fontId="25" fillId="0" borderId="0" xfId="42" quotePrefix="1" applyFont="1" applyBorder="1" applyAlignment="1" applyProtection="1">
      <alignment horizontal="left"/>
    </xf>
    <xf numFmtId="0" fontId="25" fillId="17" borderId="9" xfId="42" quotePrefix="1" applyFont="1" applyFill="1" applyBorder="1" applyAlignment="1" applyProtection="1">
      <alignment horizontal="left"/>
    </xf>
    <xf numFmtId="0" fontId="25" fillId="17" borderId="7" xfId="42" quotePrefix="1" applyFont="1" applyFill="1" applyBorder="1" applyAlignment="1" applyProtection="1">
      <alignment horizontal="left"/>
    </xf>
    <xf numFmtId="0" fontId="15" fillId="0" borderId="7" xfId="42" applyFont="1" applyBorder="1" applyProtection="1">
      <protection locked="0"/>
    </xf>
    <xf numFmtId="0" fontId="0" fillId="0" borderId="0" xfId="0" applyAlignment="1">
      <alignment horizontal="left"/>
    </xf>
    <xf numFmtId="2" fontId="33" fillId="16" borderId="0" xfId="43" applyNumberFormat="1" applyFont="1" applyFill="1" applyBorder="1" applyAlignment="1">
      <alignment horizontal="left"/>
    </xf>
    <xf numFmtId="2" fontId="31" fillId="16" borderId="0" xfId="43" applyNumberFormat="1" applyFont="1" applyFill="1" applyBorder="1" applyAlignment="1">
      <alignment horizontal="left"/>
    </xf>
    <xf numFmtId="165" fontId="15" fillId="16" borderId="0" xfId="43" applyNumberFormat="1" applyFont="1" applyFill="1" applyBorder="1" applyAlignment="1">
      <alignment horizontal="left"/>
    </xf>
    <xf numFmtId="2" fontId="15" fillId="16" borderId="0" xfId="0" applyNumberFormat="1" applyFont="1" applyFill="1" applyBorder="1" applyAlignment="1">
      <alignment horizontal="left"/>
    </xf>
    <xf numFmtId="1" fontId="15" fillId="16" borderId="0" xfId="0" applyNumberFormat="1" applyFont="1" applyFill="1" applyBorder="1" applyAlignment="1">
      <alignment horizontal="left"/>
    </xf>
    <xf numFmtId="164" fontId="15" fillId="16" borderId="0" xfId="0" applyNumberFormat="1" applyFont="1" applyFill="1" applyBorder="1" applyAlignment="1">
      <alignment horizontal="left"/>
    </xf>
    <xf numFmtId="0" fontId="26" fillId="16" borderId="0" xfId="0" applyFont="1" applyFill="1" applyBorder="1" applyAlignment="1">
      <alignment horizontal="center"/>
    </xf>
    <xf numFmtId="0" fontId="31" fillId="16" borderId="0" xfId="0" applyFont="1" applyFill="1" applyBorder="1" applyAlignment="1">
      <alignment horizontal="center"/>
    </xf>
    <xf numFmtId="0" fontId="31" fillId="16" borderId="0" xfId="0" applyFont="1" applyFill="1" applyBorder="1" applyAlignment="1">
      <alignment horizontal="left" vertical="top" wrapText="1"/>
    </xf>
    <xf numFmtId="0" fontId="42" fillId="16" borderId="0" xfId="0" applyFont="1" applyFill="1" applyBorder="1" applyAlignment="1">
      <alignment horizontal="left" vertical="top" wrapText="1"/>
    </xf>
    <xf numFmtId="0" fontId="15" fillId="16" borderId="0" xfId="0" applyFont="1" applyFill="1" applyBorder="1" applyAlignment="1">
      <alignment horizontal="center" vertical="center"/>
    </xf>
    <xf numFmtId="0" fontId="15" fillId="0" borderId="0" xfId="0" applyFont="1" applyFill="1" applyBorder="1" applyAlignment="1">
      <alignment horizontal="center" vertical="center"/>
    </xf>
    <xf numFmtId="0" fontId="23" fillId="16" borderId="0" xfId="34" applyFont="1" applyFill="1"/>
    <xf numFmtId="0" fontId="25" fillId="0" borderId="0" xfId="34" applyFont="1"/>
    <xf numFmtId="0" fontId="15" fillId="0" borderId="0" xfId="34" applyFont="1"/>
    <xf numFmtId="0" fontId="15" fillId="18" borderId="0" xfId="34" applyFont="1" applyFill="1"/>
    <xf numFmtId="0" fontId="15" fillId="0" borderId="0" xfId="34" applyFont="1" applyAlignment="1">
      <alignment horizontal="right"/>
    </xf>
    <xf numFmtId="0" fontId="25" fillId="0" borderId="0" xfId="95" applyFont="1" applyBorder="1"/>
    <xf numFmtId="0" fontId="25" fillId="0" borderId="0" xfId="95" applyFont="1" applyBorder="1" applyAlignment="1">
      <alignment horizontal="center" vertical="center"/>
    </xf>
    <xf numFmtId="0" fontId="25" fillId="0" borderId="7" xfId="95" applyFont="1" applyBorder="1"/>
    <xf numFmtId="0" fontId="25" fillId="0" borderId="7" xfId="95" applyFont="1" applyBorder="1" applyAlignment="1">
      <alignment horizontal="center"/>
    </xf>
    <xf numFmtId="0" fontId="25" fillId="0" borderId="7" xfId="95" applyFont="1" applyBorder="1" applyAlignment="1">
      <alignment horizontal="center" vertical="center"/>
    </xf>
    <xf numFmtId="0" fontId="25" fillId="0" borderId="0" xfId="95" applyFont="1" applyBorder="1" applyAlignment="1">
      <alignment horizontal="center"/>
    </xf>
    <xf numFmtId="0" fontId="15" fillId="0" borderId="0" xfId="95" applyFont="1" applyBorder="1"/>
    <xf numFmtId="0" fontId="31" fillId="0" borderId="0" xfId="34" applyFont="1"/>
    <xf numFmtId="0" fontId="15" fillId="0" borderId="0" xfId="95" applyFont="1" applyBorder="1" applyAlignment="1"/>
    <xf numFmtId="0" fontId="15" fillId="0" borderId="47" xfId="95" applyFont="1" applyBorder="1" applyAlignment="1"/>
    <xf numFmtId="0" fontId="15" fillId="0" borderId="48" xfId="95" applyFont="1" applyBorder="1" applyAlignment="1"/>
    <xf numFmtId="0" fontId="15" fillId="0" borderId="7" xfId="95" applyFont="1" applyBorder="1" applyAlignment="1"/>
    <xf numFmtId="0" fontId="15" fillId="0" borderId="0" xfId="95" applyFont="1"/>
    <xf numFmtId="0" fontId="15" fillId="0" borderId="0" xfId="95" applyFont="1" applyAlignment="1">
      <alignment horizontal="center" vertical="center"/>
    </xf>
    <xf numFmtId="0" fontId="25" fillId="0" borderId="0" xfId="95" applyFont="1" applyAlignment="1">
      <alignment horizontal="center" vertical="center"/>
    </xf>
    <xf numFmtId="0" fontId="25" fillId="0" borderId="0" xfId="34" applyFont="1" applyFill="1"/>
    <xf numFmtId="0" fontId="15" fillId="0" borderId="0" xfId="34" applyFont="1" applyFill="1"/>
    <xf numFmtId="0" fontId="15" fillId="0" borderId="0" xfId="34" applyFont="1" applyBorder="1"/>
    <xf numFmtId="0" fontId="15" fillId="0" borderId="0" xfId="34" applyFont="1" applyAlignment="1">
      <alignment horizontal="left"/>
    </xf>
    <xf numFmtId="0" fontId="23" fillId="0" borderId="0" xfId="42" applyFont="1" applyBorder="1" applyProtection="1">
      <protection locked="0"/>
    </xf>
    <xf numFmtId="0" fontId="7" fillId="16" borderId="0" xfId="34" applyFill="1"/>
    <xf numFmtId="0" fontId="15" fillId="16" borderId="0" xfId="42" applyFont="1" applyFill="1" applyBorder="1" applyAlignment="1" applyProtection="1">
      <alignment horizontal="right"/>
      <protection locked="0"/>
    </xf>
    <xf numFmtId="0" fontId="15" fillId="16" borderId="7" xfId="34" applyFont="1" applyFill="1" applyBorder="1"/>
    <xf numFmtId="0" fontId="25" fillId="16" borderId="7" xfId="34" applyFont="1" applyFill="1" applyBorder="1" applyAlignment="1">
      <alignment horizontal="right"/>
    </xf>
    <xf numFmtId="0" fontId="7" fillId="16" borderId="0" xfId="34" applyFill="1" applyBorder="1"/>
    <xf numFmtId="0" fontId="15" fillId="17" borderId="7" xfId="34" applyFont="1" applyFill="1" applyBorder="1"/>
    <xf numFmtId="9" fontId="15" fillId="17" borderId="7" xfId="39" applyNumberFormat="1" applyFont="1" applyFill="1" applyBorder="1" applyAlignment="1">
      <alignment horizontal="left"/>
    </xf>
    <xf numFmtId="0" fontId="15" fillId="17" borderId="7" xfId="39" applyFont="1" applyFill="1" applyBorder="1" applyAlignment="1">
      <alignment horizontal="left"/>
    </xf>
    <xf numFmtId="0" fontId="15" fillId="16" borderId="0" xfId="34" applyFont="1" applyFill="1" applyBorder="1" applyAlignment="1">
      <alignment horizontal="left"/>
    </xf>
    <xf numFmtId="0" fontId="15" fillId="16" borderId="0" xfId="34" quotePrefix="1" applyFont="1" applyFill="1" applyBorder="1" applyAlignment="1">
      <alignment horizontal="left"/>
    </xf>
    <xf numFmtId="0" fontId="7" fillId="0" borderId="0" xfId="34" quotePrefix="1" applyNumberFormat="1" applyFill="1" applyBorder="1"/>
    <xf numFmtId="0" fontId="7" fillId="16" borderId="0" xfId="34" quotePrefix="1" applyNumberFormat="1" applyFill="1"/>
    <xf numFmtId="1" fontId="15" fillId="16" borderId="0" xfId="34" applyNumberFormat="1" applyFont="1" applyFill="1" applyBorder="1" applyAlignment="1">
      <alignment horizontal="left"/>
    </xf>
    <xf numFmtId="0" fontId="15" fillId="16" borderId="0" xfId="34" applyFont="1" applyFill="1" applyBorder="1"/>
    <xf numFmtId="0" fontId="31" fillId="16" borderId="0" xfId="34" applyFont="1" applyFill="1" applyBorder="1" applyAlignment="1">
      <alignment horizontal="left"/>
    </xf>
    <xf numFmtId="0" fontId="31" fillId="16" borderId="7" xfId="34" applyFont="1" applyFill="1" applyBorder="1" applyAlignment="1">
      <alignment horizontal="left"/>
    </xf>
    <xf numFmtId="166" fontId="15" fillId="0" borderId="0" xfId="34" applyNumberFormat="1" applyFont="1" applyFill="1" applyBorder="1" applyAlignment="1">
      <alignment horizontal="left"/>
    </xf>
    <xf numFmtId="0" fontId="42" fillId="16" borderId="0" xfId="34" applyFont="1" applyFill="1" applyBorder="1" applyAlignment="1">
      <alignment horizontal="left"/>
    </xf>
    <xf numFmtId="0" fontId="42" fillId="16" borderId="0" xfId="38" applyFont="1" applyFill="1" applyBorder="1" applyAlignment="1">
      <alignment horizontal="left" vertical="center" wrapText="1"/>
    </xf>
    <xf numFmtId="0" fontId="42" fillId="16" borderId="7" xfId="34" applyFont="1" applyFill="1" applyBorder="1" applyAlignment="1">
      <alignment horizontal="left"/>
    </xf>
    <xf numFmtId="0" fontId="42" fillId="16" borderId="7" xfId="38" applyFont="1" applyFill="1" applyBorder="1" applyAlignment="1">
      <alignment horizontal="left" vertical="center" wrapText="1"/>
    </xf>
    <xf numFmtId="0" fontId="15" fillId="0" borderId="0" xfId="42" applyFont="1" applyBorder="1" applyProtection="1"/>
    <xf numFmtId="0" fontId="31" fillId="16" borderId="7" xfId="0" applyFont="1" applyFill="1" applyBorder="1" applyAlignment="1">
      <alignment horizontal="center"/>
    </xf>
    <xf numFmtId="0" fontId="31" fillId="16" borderId="7" xfId="0" applyFont="1" applyFill="1" applyBorder="1" applyAlignment="1">
      <alignment horizontal="left" vertical="top" wrapText="1"/>
    </xf>
    <xf numFmtId="0" fontId="42" fillId="0" borderId="0" xfId="40" applyFont="1" applyBorder="1" applyAlignment="1" applyProtection="1">
      <alignment horizontal="left"/>
      <protection locked="0"/>
    </xf>
    <xf numFmtId="0" fontId="42" fillId="16" borderId="0" xfId="0" applyFont="1" applyFill="1" applyBorder="1" applyAlignment="1">
      <alignment horizontal="left"/>
    </xf>
    <xf numFmtId="0" fontId="42" fillId="16" borderId="7" xfId="0" applyFont="1" applyFill="1" applyBorder="1" applyAlignment="1">
      <alignment horizontal="left"/>
    </xf>
    <xf numFmtId="0" fontId="7" fillId="16" borderId="0" xfId="34" applyFill="1" applyBorder="1" applyAlignment="1">
      <alignment horizontal="right"/>
    </xf>
    <xf numFmtId="0" fontId="7" fillId="16" borderId="0" xfId="34" applyFill="1" applyAlignment="1">
      <alignment horizontal="center"/>
    </xf>
    <xf numFmtId="0" fontId="15" fillId="16" borderId="0" xfId="32" applyFont="1" applyFill="1" applyBorder="1" applyAlignment="1">
      <alignment horizontal="center"/>
    </xf>
    <xf numFmtId="0" fontId="15" fillId="0" borderId="0" xfId="34" applyFont="1" applyFill="1" applyBorder="1"/>
    <xf numFmtId="0" fontId="25" fillId="17" borderId="7" xfId="0" applyFont="1" applyFill="1" applyBorder="1" applyAlignment="1">
      <alignment horizontal="center"/>
    </xf>
    <xf numFmtId="0" fontId="15" fillId="17" borderId="9" xfId="42" applyFont="1" applyFill="1" applyBorder="1" applyProtection="1">
      <protection locked="0"/>
    </xf>
    <xf numFmtId="0" fontId="15" fillId="17" borderId="7" xfId="42" applyFont="1" applyFill="1" applyBorder="1" applyProtection="1">
      <protection locked="0"/>
    </xf>
    <xf numFmtId="0" fontId="15" fillId="0" borderId="9" xfId="42" applyFont="1" applyBorder="1" applyAlignment="1" applyProtection="1">
      <alignment horizontal="left"/>
    </xf>
    <xf numFmtId="0" fontId="15" fillId="0" borderId="9" xfId="42" applyFont="1" applyBorder="1" applyProtection="1"/>
    <xf numFmtId="0" fontId="15" fillId="0" borderId="0" xfId="42" applyFont="1" applyBorder="1" applyAlignment="1" applyProtection="1">
      <alignment horizontal="left"/>
    </xf>
    <xf numFmtId="0" fontId="25" fillId="17" borderId="9" xfId="95" applyFont="1" applyFill="1" applyBorder="1" applyAlignment="1">
      <alignment vertical="center"/>
    </xf>
    <xf numFmtId="0" fontId="31" fillId="17" borderId="0" xfId="95" applyFont="1" applyFill="1" applyBorder="1" applyAlignment="1"/>
    <xf numFmtId="0" fontId="15" fillId="17" borderId="7" xfId="95" applyFont="1" applyFill="1" applyBorder="1" applyAlignment="1"/>
    <xf numFmtId="0" fontId="15" fillId="17" borderId="8" xfId="95" applyFont="1" applyFill="1" applyBorder="1" applyAlignment="1">
      <alignment horizontal="left"/>
    </xf>
    <xf numFmtId="16" fontId="15" fillId="17" borderId="8" xfId="95" quotePrefix="1" applyNumberFormat="1" applyFont="1" applyFill="1" applyBorder="1" applyAlignment="1">
      <alignment horizontal="left"/>
    </xf>
    <xf numFmtId="0" fontId="31" fillId="17" borderId="7" xfId="95" applyFont="1" applyFill="1" applyBorder="1" applyAlignment="1">
      <alignment horizontal="left" vertical="center"/>
    </xf>
    <xf numFmtId="0" fontId="25" fillId="17" borderId="7" xfId="95" applyFont="1" applyFill="1" applyBorder="1" applyAlignment="1">
      <alignment horizontal="left" vertical="center"/>
    </xf>
    <xf numFmtId="0" fontId="15" fillId="17" borderId="8" xfId="95" applyFont="1" applyFill="1" applyBorder="1" applyAlignment="1">
      <alignment horizontal="left" vertical="center"/>
    </xf>
    <xf numFmtId="0" fontId="15" fillId="18" borderId="0" xfId="95" applyFont="1" applyFill="1" applyBorder="1" applyAlignment="1"/>
    <xf numFmtId="0" fontId="15" fillId="18" borderId="0" xfId="95" applyFont="1" applyFill="1" applyBorder="1" applyAlignment="1">
      <alignment horizontal="left"/>
    </xf>
    <xf numFmtId="16" fontId="15" fillId="18" borderId="0" xfId="95" applyNumberFormat="1" applyFont="1" applyFill="1" applyBorder="1" applyAlignment="1">
      <alignment horizontal="left" vertical="center"/>
    </xf>
    <xf numFmtId="1" fontId="15" fillId="18" borderId="0" xfId="95" applyNumberFormat="1" applyFont="1" applyFill="1" applyBorder="1" applyAlignment="1">
      <alignment horizontal="left" vertical="center"/>
    </xf>
    <xf numFmtId="1" fontId="15" fillId="18" borderId="0" xfId="95" quotePrefix="1" applyNumberFormat="1" applyFont="1" applyFill="1" applyBorder="1" applyAlignment="1">
      <alignment horizontal="left" vertical="center"/>
    </xf>
    <xf numFmtId="0" fontId="15" fillId="18" borderId="47" xfId="95" applyFont="1" applyFill="1" applyBorder="1" applyAlignment="1">
      <alignment horizontal="left"/>
    </xf>
    <xf numFmtId="16" fontId="15" fillId="18" borderId="47" xfId="95" applyNumberFormat="1" applyFont="1" applyFill="1" applyBorder="1" applyAlignment="1">
      <alignment horizontal="left" vertical="center"/>
    </xf>
    <xf numFmtId="1" fontId="15" fillId="18" borderId="47" xfId="95" applyNumberFormat="1" applyFont="1" applyFill="1" applyBorder="1" applyAlignment="1">
      <alignment horizontal="left" vertical="center"/>
    </xf>
    <xf numFmtId="0" fontId="15" fillId="18" borderId="48" xfId="95" applyFont="1" applyFill="1" applyBorder="1" applyAlignment="1"/>
    <xf numFmtId="0" fontId="15" fillId="18" borderId="48" xfId="95" applyFont="1" applyFill="1" applyBorder="1" applyAlignment="1">
      <alignment horizontal="left"/>
    </xf>
    <xf numFmtId="16" fontId="15" fillId="18" borderId="48" xfId="95" applyNumberFormat="1" applyFont="1" applyFill="1" applyBorder="1" applyAlignment="1">
      <alignment horizontal="left" vertical="center"/>
    </xf>
    <xf numFmtId="1" fontId="15" fillId="18" borderId="48" xfId="95" applyNumberFormat="1" applyFont="1" applyFill="1" applyBorder="1" applyAlignment="1">
      <alignment horizontal="left" vertical="center"/>
    </xf>
    <xf numFmtId="1" fontId="15" fillId="18" borderId="48" xfId="95" quotePrefix="1" applyNumberFormat="1" applyFont="1" applyFill="1" applyBorder="1" applyAlignment="1">
      <alignment horizontal="left" vertical="center"/>
    </xf>
    <xf numFmtId="0" fontId="31" fillId="17" borderId="0" xfId="95" applyFont="1" applyFill="1" applyBorder="1" applyAlignment="1">
      <alignment horizontal="left"/>
    </xf>
    <xf numFmtId="0" fontId="25" fillId="17" borderId="0" xfId="95" applyFont="1" applyFill="1" applyBorder="1" applyAlignment="1">
      <alignment horizontal="left" vertical="center"/>
    </xf>
    <xf numFmtId="0" fontId="15" fillId="17" borderId="7" xfId="95" applyFont="1" applyFill="1" applyBorder="1" applyAlignment="1">
      <alignment horizontal="left"/>
    </xf>
    <xf numFmtId="0" fontId="25" fillId="18" borderId="0" xfId="95" applyFont="1" applyFill="1" applyBorder="1" applyAlignment="1">
      <alignment horizontal="center" vertical="center"/>
    </xf>
    <xf numFmtId="0" fontId="31" fillId="18" borderId="0" xfId="34" applyFont="1" applyFill="1" applyBorder="1"/>
    <xf numFmtId="0" fontId="15" fillId="18" borderId="8" xfId="34" applyFont="1" applyFill="1" applyBorder="1"/>
    <xf numFmtId="0" fontId="15" fillId="18" borderId="8" xfId="95" applyFont="1" applyFill="1" applyBorder="1" applyAlignment="1"/>
    <xf numFmtId="16" fontId="15" fillId="18" borderId="55" xfId="95" applyNumberFormat="1" applyFont="1" applyFill="1" applyBorder="1" applyAlignment="1"/>
    <xf numFmtId="16" fontId="15" fillId="18" borderId="8" xfId="95" applyNumberFormat="1" applyFont="1" applyFill="1" applyBorder="1" applyAlignment="1"/>
    <xf numFmtId="16" fontId="15" fillId="18" borderId="8" xfId="95" applyNumberFormat="1" applyFont="1" applyFill="1" applyBorder="1" applyAlignment="1">
      <alignment horizontal="left"/>
    </xf>
    <xf numFmtId="1" fontId="15" fillId="18" borderId="0" xfId="95" applyNumberFormat="1" applyFont="1" applyFill="1" applyBorder="1" applyAlignment="1"/>
    <xf numFmtId="0" fontId="15" fillId="18" borderId="0" xfId="34" applyFont="1" applyFill="1" applyBorder="1"/>
    <xf numFmtId="0" fontId="15" fillId="18" borderId="7" xfId="34" applyFont="1" applyFill="1" applyBorder="1"/>
    <xf numFmtId="1" fontId="15" fillId="18" borderId="7" xfId="95" applyNumberFormat="1" applyFont="1" applyFill="1" applyBorder="1" applyAlignment="1"/>
    <xf numFmtId="0" fontId="15" fillId="18" borderId="0" xfId="95" applyFont="1" applyFill="1"/>
    <xf numFmtId="0" fontId="15" fillId="18" borderId="0" xfId="95" applyFont="1" applyFill="1" applyBorder="1"/>
    <xf numFmtId="0" fontId="15" fillId="18" borderId="0" xfId="34" applyFont="1" applyFill="1" applyAlignment="1">
      <alignment horizontal="left"/>
    </xf>
    <xf numFmtId="1" fontId="15" fillId="18" borderId="7" xfId="34" applyNumberFormat="1" applyFont="1" applyFill="1" applyBorder="1"/>
    <xf numFmtId="0" fontId="25" fillId="17" borderId="49" xfId="95" applyFont="1" applyFill="1" applyBorder="1" applyAlignment="1">
      <alignment vertical="center"/>
    </xf>
    <xf numFmtId="0" fontId="25" fillId="17" borderId="50" xfId="95" applyFont="1" applyFill="1" applyBorder="1" applyAlignment="1">
      <alignment vertical="center"/>
    </xf>
    <xf numFmtId="0" fontId="25" fillId="17" borderId="51" xfId="95" applyFont="1" applyFill="1" applyBorder="1" applyAlignment="1">
      <alignment vertical="center"/>
    </xf>
    <xf numFmtId="0" fontId="25" fillId="17" borderId="52" xfId="95" applyFont="1" applyFill="1" applyBorder="1" applyAlignment="1">
      <alignment vertical="center"/>
    </xf>
    <xf numFmtId="0" fontId="25" fillId="17" borderId="0" xfId="95" applyFont="1" applyFill="1" applyBorder="1" applyAlignment="1">
      <alignment vertical="center"/>
    </xf>
    <xf numFmtId="0" fontId="15" fillId="17" borderId="53" xfId="95" applyFont="1" applyFill="1" applyBorder="1" applyAlignment="1"/>
    <xf numFmtId="0" fontId="15" fillId="17" borderId="54" xfId="95" applyFont="1" applyFill="1" applyBorder="1" applyAlignment="1"/>
    <xf numFmtId="16" fontId="15" fillId="17" borderId="7" xfId="95" quotePrefix="1" applyNumberFormat="1" applyFont="1" applyFill="1" applyBorder="1" applyAlignment="1">
      <alignment horizontal="center"/>
    </xf>
    <xf numFmtId="0" fontId="15" fillId="17" borderId="7" xfId="95" applyFont="1" applyFill="1" applyBorder="1" applyAlignment="1">
      <alignment vertical="center"/>
    </xf>
    <xf numFmtId="0" fontId="25" fillId="18" borderId="0" xfId="95" applyFont="1" applyFill="1" applyBorder="1" applyAlignment="1">
      <alignment horizontal="left" vertical="center"/>
    </xf>
    <xf numFmtId="0" fontId="25" fillId="0" borderId="7" xfId="95" applyFont="1" applyBorder="1" applyAlignment="1">
      <alignment horizontal="left" vertical="center"/>
    </xf>
    <xf numFmtId="1" fontId="15" fillId="18" borderId="0" xfId="95" applyNumberFormat="1" applyFont="1" applyFill="1" applyBorder="1" applyAlignment="1">
      <alignment horizontal="left"/>
    </xf>
    <xf numFmtId="1" fontId="15" fillId="18" borderId="7" xfId="95" applyNumberFormat="1" applyFont="1" applyFill="1" applyBorder="1" applyAlignment="1">
      <alignment horizontal="left"/>
    </xf>
    <xf numFmtId="1" fontId="15" fillId="18" borderId="7" xfId="34" applyNumberFormat="1" applyFont="1" applyFill="1" applyBorder="1" applyAlignment="1">
      <alignment horizontal="left"/>
    </xf>
    <xf numFmtId="0" fontId="25" fillId="0" borderId="0" xfId="95" applyFont="1" applyBorder="1" applyAlignment="1">
      <alignment horizontal="left" vertical="center"/>
    </xf>
    <xf numFmtId="0" fontId="25" fillId="17" borderId="9" xfId="34" applyFont="1" applyFill="1" applyBorder="1" applyAlignment="1">
      <alignment horizontal="center" wrapText="1"/>
    </xf>
    <xf numFmtId="0" fontId="15" fillId="17" borderId="7" xfId="34" applyFont="1" applyFill="1" applyBorder="1" applyAlignment="1">
      <alignment horizontal="center"/>
    </xf>
    <xf numFmtId="0" fontId="15" fillId="17" borderId="7" xfId="34" applyFont="1" applyFill="1" applyBorder="1" applyAlignment="1">
      <alignment horizontal="left"/>
    </xf>
    <xf numFmtId="0" fontId="7" fillId="16" borderId="0" xfId="42" applyFont="1" applyFill="1" applyBorder="1" applyAlignment="1" applyProtection="1">
      <alignment horizontal="left"/>
      <protection locked="0"/>
    </xf>
    <xf numFmtId="0" fontId="15" fillId="16" borderId="0" xfId="43" applyFont="1" applyFill="1" applyAlignment="1">
      <alignment horizontal="left"/>
    </xf>
    <xf numFmtId="0" fontId="7" fillId="16" borderId="0" xfId="34" applyFill="1" applyBorder="1" applyAlignment="1">
      <alignment horizontal="left"/>
    </xf>
    <xf numFmtId="0" fontId="7" fillId="16" borderId="0" xfId="34" applyFill="1" applyAlignment="1">
      <alignment horizontal="left"/>
    </xf>
    <xf numFmtId="0" fontId="7" fillId="0" borderId="0" xfId="42" applyFont="1" applyBorder="1" applyAlignment="1" applyProtection="1">
      <alignment horizontal="center"/>
      <protection locked="0"/>
    </xf>
    <xf numFmtId="0" fontId="15" fillId="16" borderId="7" xfId="34" applyFont="1" applyFill="1" applyBorder="1" applyAlignment="1">
      <alignment horizontal="center"/>
    </xf>
    <xf numFmtId="0" fontId="7" fillId="16" borderId="0" xfId="34" applyFill="1" applyBorder="1" applyAlignment="1">
      <alignment horizontal="center"/>
    </xf>
    <xf numFmtId="0" fontId="31" fillId="16" borderId="0" xfId="34" applyFont="1" applyFill="1" applyBorder="1" applyAlignment="1">
      <alignment horizontal="center"/>
    </xf>
    <xf numFmtId="0" fontId="31" fillId="16" borderId="7" xfId="34" applyFont="1" applyFill="1" applyBorder="1" applyAlignment="1">
      <alignment horizontal="center"/>
    </xf>
    <xf numFmtId="0" fontId="15" fillId="16" borderId="0" xfId="34" applyFont="1" applyFill="1" applyAlignment="1">
      <alignment horizontal="left"/>
    </xf>
    <xf numFmtId="0" fontId="25" fillId="16" borderId="0" xfId="34" applyFont="1" applyFill="1" applyAlignment="1">
      <alignment horizontal="left"/>
    </xf>
    <xf numFmtId="0" fontId="15" fillId="17" borderId="8" xfId="39" applyFont="1" applyFill="1" applyBorder="1" applyAlignment="1">
      <alignment horizontal="left"/>
    </xf>
    <xf numFmtId="0" fontId="25" fillId="17" borderId="9" xfId="34" applyFont="1" applyFill="1" applyBorder="1" applyAlignment="1">
      <alignment horizontal="left" wrapText="1"/>
    </xf>
    <xf numFmtId="0" fontId="25" fillId="17" borderId="9" xfId="34" applyFont="1" applyFill="1" applyBorder="1" applyAlignment="1">
      <alignment horizontal="left"/>
    </xf>
    <xf numFmtId="0" fontId="25" fillId="17" borderId="9" xfId="39" applyFont="1" applyFill="1" applyBorder="1" applyAlignment="1">
      <alignment horizontal="left" wrapText="1"/>
    </xf>
    <xf numFmtId="0" fontId="7" fillId="16" borderId="0" xfId="34" applyFill="1" applyAlignment="1"/>
    <xf numFmtId="0" fontId="25" fillId="17" borderId="9" xfId="34" applyFont="1" applyFill="1" applyBorder="1" applyAlignment="1">
      <alignment wrapText="1"/>
    </xf>
    <xf numFmtId="0" fontId="15" fillId="17" borderId="7" xfId="34" quotePrefix="1" applyFont="1" applyFill="1" applyBorder="1" applyAlignment="1"/>
    <xf numFmtId="2" fontId="42" fillId="16" borderId="0" xfId="34" applyNumberFormat="1" applyFont="1" applyFill="1" applyBorder="1" applyAlignment="1">
      <alignment horizontal="left"/>
    </xf>
    <xf numFmtId="166" fontId="42" fillId="16" borderId="7" xfId="34" applyNumberFormat="1" applyFont="1" applyFill="1" applyBorder="1" applyAlignment="1">
      <alignment horizontal="left"/>
    </xf>
    <xf numFmtId="164" fontId="42" fillId="16" borderId="0" xfId="34" applyNumberFormat="1" applyFont="1" applyFill="1" applyBorder="1" applyAlignment="1">
      <alignment horizontal="left"/>
    </xf>
    <xf numFmtId="0" fontId="27" fillId="0" borderId="0" xfId="42" applyFont="1" applyBorder="1" applyProtection="1">
      <protection locked="0"/>
    </xf>
    <xf numFmtId="0" fontId="27" fillId="0" borderId="0" xfId="42" applyFont="1" applyBorder="1" applyAlignment="1" applyProtection="1">
      <alignment horizontal="center"/>
      <protection locked="0"/>
    </xf>
    <xf numFmtId="0" fontId="27" fillId="16" borderId="0" xfId="42" applyFont="1" applyFill="1" applyBorder="1" applyAlignment="1" applyProtection="1">
      <alignment horizontal="left"/>
      <protection locked="0"/>
    </xf>
    <xf numFmtId="0" fontId="27" fillId="16" borderId="0" xfId="34" applyFont="1" applyFill="1" applyAlignment="1">
      <alignment horizontal="left"/>
    </xf>
    <xf numFmtId="0" fontId="27" fillId="16" borderId="0" xfId="34" applyFont="1" applyFill="1"/>
    <xf numFmtId="0" fontId="25" fillId="17" borderId="9" xfId="0" applyFont="1" applyFill="1" applyBorder="1" applyAlignment="1">
      <alignment horizontal="left" vertical="top"/>
    </xf>
    <xf numFmtId="0" fontId="25" fillId="17" borderId="7" xfId="0" applyFont="1" applyFill="1" applyBorder="1" applyAlignment="1">
      <alignment horizontal="right"/>
    </xf>
    <xf numFmtId="0" fontId="25" fillId="17" borderId="7" xfId="43" applyFont="1" applyFill="1" applyBorder="1" applyAlignment="1">
      <alignment horizontal="left"/>
    </xf>
    <xf numFmtId="0" fontId="7" fillId="0" borderId="0" xfId="0" applyFont="1" applyBorder="1"/>
    <xf numFmtId="0" fontId="25" fillId="17" borderId="9" xfId="39" applyFont="1" applyFill="1" applyBorder="1" applyAlignment="1">
      <alignment horizontal="left"/>
    </xf>
    <xf numFmtId="0" fontId="15" fillId="17" borderId="57" xfId="39" applyFont="1" applyFill="1" applyBorder="1" applyAlignment="1">
      <alignment horizontal="left"/>
    </xf>
    <xf numFmtId="0" fontId="27" fillId="0" borderId="0" xfId="42" applyFont="1" applyBorder="1" applyAlignment="1" applyProtection="1">
      <alignment horizontal="left"/>
      <protection locked="0"/>
    </xf>
    <xf numFmtId="164" fontId="42" fillId="16" borderId="0" xfId="0" applyNumberFormat="1" applyFont="1" applyFill="1" applyBorder="1" applyAlignment="1">
      <alignment horizontal="left"/>
    </xf>
    <xf numFmtId="166" fontId="42" fillId="16" borderId="7" xfId="0" applyNumberFormat="1" applyFont="1" applyFill="1" applyBorder="1" applyAlignment="1">
      <alignment horizontal="left"/>
    </xf>
    <xf numFmtId="0" fontId="31" fillId="0" borderId="0" xfId="38" applyFont="1" applyFill="1" applyBorder="1" applyAlignment="1">
      <alignment horizontal="left" vertical="center" wrapText="1"/>
    </xf>
    <xf numFmtId="0" fontId="15" fillId="16" borderId="0" xfId="32" applyFont="1" applyFill="1" applyBorder="1" applyAlignment="1">
      <alignment horizontal="left"/>
    </xf>
    <xf numFmtId="0" fontId="24" fillId="16" borderId="0" xfId="32" applyFont="1" applyFill="1" applyBorder="1" applyAlignment="1">
      <alignment horizontal="center"/>
    </xf>
    <xf numFmtId="0" fontId="25" fillId="17" borderId="8" xfId="32" applyFont="1" applyFill="1" applyBorder="1" applyAlignment="1">
      <alignment vertical="center" wrapText="1"/>
    </xf>
    <xf numFmtId="0" fontId="31" fillId="17" borderId="7" xfId="95" applyFont="1" applyFill="1" applyBorder="1" applyAlignment="1"/>
    <xf numFmtId="167" fontId="42" fillId="16" borderId="0" xfId="0" applyNumberFormat="1" applyFont="1" applyFill="1" applyBorder="1" applyAlignment="1">
      <alignment horizontal="left"/>
    </xf>
    <xf numFmtId="0" fontId="15" fillId="0" borderId="19" xfId="47" applyFont="1" applyFill="1" applyBorder="1"/>
    <xf numFmtId="0" fontId="15" fillId="0" borderId="8" xfId="47" applyFont="1" applyFill="1" applyBorder="1"/>
    <xf numFmtId="0" fontId="15" fillId="0" borderId="20" xfId="47" applyFont="1" applyFill="1" applyBorder="1"/>
    <xf numFmtId="0" fontId="15" fillId="0" borderId="6" xfId="47" applyFont="1" applyFill="1" applyBorder="1"/>
    <xf numFmtId="0" fontId="15" fillId="0" borderId="13" xfId="47" applyFont="1" applyFill="1" applyBorder="1"/>
    <xf numFmtId="0" fontId="15" fillId="0" borderId="7" xfId="47" applyFont="1" applyFill="1" applyBorder="1"/>
    <xf numFmtId="0" fontId="25" fillId="0" borderId="17" xfId="47" applyFont="1" applyFill="1" applyBorder="1"/>
    <xf numFmtId="0" fontId="25" fillId="0" borderId="9" xfId="47" applyFont="1" applyFill="1" applyBorder="1"/>
    <xf numFmtId="0" fontId="31" fillId="0" borderId="27" xfId="47" applyFont="1" applyFill="1" applyBorder="1"/>
    <xf numFmtId="0" fontId="15" fillId="0" borderId="28" xfId="47" applyFont="1" applyFill="1" applyBorder="1"/>
    <xf numFmtId="0" fontId="15" fillId="0" borderId="0" xfId="44" applyFont="1" applyFill="1" applyAlignment="1">
      <alignment horizontal="right"/>
    </xf>
    <xf numFmtId="0" fontId="15" fillId="18" borderId="7" xfId="95" applyFont="1" applyFill="1" applyBorder="1" applyAlignment="1"/>
    <xf numFmtId="0" fontId="15" fillId="18" borderId="7" xfId="95" applyFont="1" applyFill="1" applyBorder="1" applyAlignment="1">
      <alignment horizontal="left"/>
    </xf>
    <xf numFmtId="16" fontId="15" fillId="18" borderId="7" xfId="95" applyNumberFormat="1" applyFont="1" applyFill="1" applyBorder="1" applyAlignment="1">
      <alignment horizontal="left" vertical="center"/>
    </xf>
    <xf numFmtId="1" fontId="15" fillId="18" borderId="7" xfId="95" applyNumberFormat="1" applyFont="1" applyFill="1" applyBorder="1" applyAlignment="1">
      <alignment horizontal="left" vertical="center"/>
    </xf>
    <xf numFmtId="1" fontId="15" fillId="18" borderId="7" xfId="95" quotePrefix="1" applyNumberFormat="1" applyFont="1" applyFill="1" applyBorder="1" applyAlignment="1">
      <alignment horizontal="left" vertical="center"/>
    </xf>
    <xf numFmtId="0" fontId="42" fillId="16" borderId="0" xfId="34" applyFont="1" applyFill="1" applyBorder="1" applyAlignment="1">
      <alignment horizontal="center"/>
    </xf>
    <xf numFmtId="0" fontId="42" fillId="16" borderId="7" xfId="34" applyFont="1" applyFill="1" applyBorder="1" applyAlignment="1">
      <alignment horizontal="center"/>
    </xf>
    <xf numFmtId="0" fontId="25" fillId="16" borderId="0" xfId="0" applyFont="1" applyFill="1" applyBorder="1"/>
    <xf numFmtId="164" fontId="31" fillId="16" borderId="0" xfId="0" quotePrefix="1" applyNumberFormat="1" applyFont="1" applyFill="1" applyBorder="1" applyAlignment="1">
      <alignment horizontal="left"/>
    </xf>
    <xf numFmtId="166" fontId="31" fillId="16" borderId="7" xfId="0" quotePrefix="1" applyNumberFormat="1" applyFont="1" applyFill="1" applyBorder="1" applyAlignment="1">
      <alignment horizontal="left"/>
    </xf>
    <xf numFmtId="0" fontId="15" fillId="17" borderId="7" xfId="39" applyFont="1" applyFill="1" applyBorder="1" applyAlignment="1">
      <alignment horizontal="left" wrapText="1"/>
    </xf>
    <xf numFmtId="2" fontId="0" fillId="16" borderId="0" xfId="0" quotePrefix="1" applyNumberFormat="1" applyFill="1" applyBorder="1" applyAlignment="1">
      <alignment horizontal="left"/>
    </xf>
    <xf numFmtId="0" fontId="15" fillId="16" borderId="6" xfId="0" applyFont="1" applyFill="1" applyBorder="1"/>
    <xf numFmtId="0" fontId="24" fillId="50" borderId="27" xfId="34" applyFont="1" applyFill="1" applyBorder="1"/>
    <xf numFmtId="0" fontId="24" fillId="50" borderId="28" xfId="34" applyFont="1" applyFill="1" applyBorder="1"/>
    <xf numFmtId="0" fontId="24" fillId="50" borderId="37" xfId="34" applyFont="1" applyFill="1" applyBorder="1"/>
    <xf numFmtId="0" fontId="0" fillId="0" borderId="0" xfId="0" applyBorder="1"/>
    <xf numFmtId="0" fontId="25" fillId="16" borderId="7" xfId="0" applyFont="1" applyFill="1" applyBorder="1" applyAlignment="1">
      <alignment vertical="top"/>
    </xf>
    <xf numFmtId="0" fontId="25" fillId="16" borderId="0" xfId="0" applyFont="1" applyFill="1" applyBorder="1" applyAlignment="1">
      <alignment vertical="top"/>
    </xf>
    <xf numFmtId="0" fontId="25" fillId="16" borderId="7" xfId="0" applyFont="1" applyFill="1" applyBorder="1" applyAlignment="1">
      <alignment horizontal="right"/>
    </xf>
    <xf numFmtId="0" fontId="15" fillId="16" borderId="6" xfId="0" applyFont="1" applyFill="1" applyBorder="1" applyAlignment="1" applyProtection="1">
      <alignment vertical="top"/>
      <protection locked="0"/>
    </xf>
    <xf numFmtId="0" fontId="15" fillId="16" borderId="6" xfId="45" applyFont="1" applyFill="1" applyBorder="1" applyAlignment="1">
      <alignment vertical="top"/>
    </xf>
    <xf numFmtId="0" fontId="15" fillId="16" borderId="6" xfId="0" applyFont="1" applyFill="1" applyBorder="1" applyAlignment="1">
      <alignment vertical="top" wrapText="1"/>
    </xf>
    <xf numFmtId="0" fontId="15" fillId="16" borderId="6" xfId="0" applyFont="1" applyFill="1" applyBorder="1" applyAlignment="1">
      <alignment vertical="top"/>
    </xf>
    <xf numFmtId="0" fontId="44" fillId="0" borderId="6" xfId="0" applyFont="1" applyFill="1" applyBorder="1" applyAlignment="1">
      <alignment vertical="top" wrapText="1"/>
    </xf>
    <xf numFmtId="0" fontId="15" fillId="0" borderId="6" xfId="0" applyFont="1" applyBorder="1"/>
    <xf numFmtId="0" fontId="15" fillId="16" borderId="6" xfId="0" applyFont="1" applyFill="1" applyBorder="1" applyAlignment="1">
      <alignment horizontal="left"/>
    </xf>
    <xf numFmtId="0" fontId="15" fillId="16" borderId="7" xfId="0" applyFont="1" applyFill="1" applyBorder="1" applyAlignment="1">
      <alignment horizontal="right"/>
    </xf>
    <xf numFmtId="0" fontId="15" fillId="16" borderId="8" xfId="0" applyFont="1" applyFill="1" applyBorder="1" applyAlignment="1">
      <alignment horizontal="right"/>
    </xf>
    <xf numFmtId="0" fontId="23" fillId="16" borderId="0" xfId="0" applyFont="1" applyFill="1" applyAlignment="1">
      <alignment horizontal="right"/>
    </xf>
    <xf numFmtId="0" fontId="72" fillId="16" borderId="0" xfId="0" applyFont="1" applyFill="1" applyBorder="1" applyAlignment="1">
      <alignment horizontal="left"/>
    </xf>
    <xf numFmtId="0" fontId="25" fillId="17" borderId="9" xfId="95" applyFont="1" applyFill="1" applyBorder="1" applyAlignment="1">
      <alignment horizontal="left" vertical="center"/>
    </xf>
    <xf numFmtId="0" fontId="7" fillId="16" borderId="0" xfId="34" quotePrefix="1" applyNumberFormat="1" applyFill="1" applyBorder="1"/>
    <xf numFmtId="167" fontId="42" fillId="16" borderId="7" xfId="34" applyNumberFormat="1" applyFont="1" applyFill="1" applyBorder="1" applyAlignment="1">
      <alignment horizontal="left"/>
    </xf>
    <xf numFmtId="164" fontId="15" fillId="16" borderId="0" xfId="34" applyNumberFormat="1" applyFont="1" applyFill="1" applyBorder="1" applyAlignment="1">
      <alignment horizontal="left"/>
    </xf>
    <xf numFmtId="164" fontId="26" fillId="16" borderId="0" xfId="34" applyNumberFormat="1" applyFont="1" applyFill="1" applyBorder="1" applyAlignment="1">
      <alignment horizontal="left"/>
    </xf>
    <xf numFmtId="0" fontId="15" fillId="0" borderId="0" xfId="42" applyFont="1" applyBorder="1" applyAlignment="1" applyProtection="1">
      <alignment horizontal="left"/>
      <protection locked="0"/>
    </xf>
    <xf numFmtId="0" fontId="15" fillId="0" borderId="0" xfId="42" applyFont="1" applyBorder="1" applyAlignment="1">
      <alignment horizontal="left"/>
    </xf>
    <xf numFmtId="1" fontId="25" fillId="18" borderId="0" xfId="95" applyNumberFormat="1" applyFont="1" applyFill="1" applyBorder="1" applyAlignment="1">
      <alignment horizontal="center" vertical="center"/>
    </xf>
    <xf numFmtId="1" fontId="15" fillId="18" borderId="0" xfId="95" applyNumberFormat="1" applyFont="1" applyFill="1" applyBorder="1" applyAlignment="1">
      <alignment horizontal="center" vertical="center"/>
    </xf>
    <xf numFmtId="1" fontId="15" fillId="18" borderId="0" xfId="34" applyNumberFormat="1" applyFont="1" applyFill="1" applyBorder="1"/>
    <xf numFmtId="1" fontId="15" fillId="18" borderId="0" xfId="34" applyNumberFormat="1" applyFont="1" applyFill="1" applyBorder="1" applyAlignment="1">
      <alignment horizontal="left"/>
    </xf>
    <xf numFmtId="16" fontId="15" fillId="18" borderId="7" xfId="34" applyNumberFormat="1" applyFont="1" applyFill="1" applyBorder="1" applyAlignment="1">
      <alignment horizontal="left"/>
    </xf>
    <xf numFmtId="0" fontId="25" fillId="17" borderId="9" xfId="95" applyFont="1" applyFill="1" applyBorder="1" applyAlignment="1">
      <alignment horizontal="left" vertical="center"/>
    </xf>
    <xf numFmtId="0" fontId="25" fillId="0" borderId="0" xfId="34" applyFont="1" applyAlignment="1">
      <alignment horizontal="left"/>
    </xf>
    <xf numFmtId="0" fontId="25" fillId="18" borderId="0" xfId="34" applyFont="1" applyFill="1" applyAlignment="1">
      <alignment horizontal="left"/>
    </xf>
    <xf numFmtId="0" fontId="25" fillId="17" borderId="49" xfId="95" applyFont="1" applyFill="1" applyBorder="1" applyAlignment="1">
      <alignment horizontal="left" vertical="center"/>
    </xf>
    <xf numFmtId="0" fontId="25" fillId="17" borderId="51" xfId="95" applyFont="1" applyFill="1" applyBorder="1" applyAlignment="1">
      <alignment horizontal="left" vertical="center"/>
    </xf>
    <xf numFmtId="0" fontId="25" fillId="17" borderId="53" xfId="95" applyFont="1" applyFill="1" applyBorder="1" applyAlignment="1">
      <alignment horizontal="left" vertical="center"/>
    </xf>
    <xf numFmtId="1" fontId="25" fillId="18" borderId="56" xfId="95" applyNumberFormat="1" applyFont="1" applyFill="1" applyBorder="1" applyAlignment="1">
      <alignment horizontal="left" vertical="center"/>
    </xf>
    <xf numFmtId="1" fontId="25" fillId="18" borderId="0" xfId="95" applyNumberFormat="1" applyFont="1" applyFill="1" applyBorder="1" applyAlignment="1">
      <alignment horizontal="left" vertical="center"/>
    </xf>
    <xf numFmtId="0" fontId="25" fillId="18" borderId="0" xfId="34" applyFont="1" applyFill="1" applyBorder="1" applyAlignment="1">
      <alignment horizontal="left"/>
    </xf>
    <xf numFmtId="0" fontId="25" fillId="18" borderId="7" xfId="34" applyFont="1" applyFill="1" applyBorder="1" applyAlignment="1">
      <alignment horizontal="left"/>
    </xf>
    <xf numFmtId="0" fontId="25" fillId="0" borderId="0" xfId="95" applyFont="1" applyBorder="1" applyAlignment="1">
      <alignment horizontal="left"/>
    </xf>
    <xf numFmtId="0" fontId="25" fillId="0" borderId="7" xfId="95" applyFont="1" applyBorder="1" applyAlignment="1">
      <alignment horizontal="left"/>
    </xf>
    <xf numFmtId="0" fontId="15" fillId="17" borderId="7" xfId="95" applyFont="1" applyFill="1" applyBorder="1" applyAlignment="1">
      <alignment horizontal="left" vertical="center"/>
    </xf>
    <xf numFmtId="1" fontId="15" fillId="18" borderId="8" xfId="95" applyNumberFormat="1" applyFont="1" applyFill="1" applyBorder="1" applyAlignment="1">
      <alignment horizontal="left" vertical="center"/>
    </xf>
    <xf numFmtId="0" fontId="15" fillId="18" borderId="0" xfId="95" applyFont="1" applyFill="1" applyBorder="1" applyAlignment="1">
      <alignment horizontal="left" vertical="center"/>
    </xf>
    <xf numFmtId="0" fontId="15" fillId="18" borderId="7" xfId="34" applyFont="1" applyFill="1" applyBorder="1" applyAlignment="1">
      <alignment horizontal="left"/>
    </xf>
    <xf numFmtId="0" fontId="15" fillId="18" borderId="0" xfId="34" applyFont="1" applyFill="1" applyBorder="1" applyAlignment="1">
      <alignment horizontal="left"/>
    </xf>
    <xf numFmtId="0" fontId="15" fillId="0" borderId="0" xfId="34" applyFont="1" applyFill="1" applyAlignment="1">
      <alignment horizontal="left"/>
    </xf>
    <xf numFmtId="1" fontId="25" fillId="18" borderId="8" xfId="95" applyNumberFormat="1" applyFont="1" applyFill="1" applyBorder="1" applyAlignment="1">
      <alignment horizontal="left" vertical="center"/>
    </xf>
    <xf numFmtId="1" fontId="25" fillId="18" borderId="7" xfId="95" applyNumberFormat="1" applyFont="1" applyFill="1" applyBorder="1" applyAlignment="1">
      <alignment horizontal="left" vertical="center"/>
    </xf>
    <xf numFmtId="0" fontId="25" fillId="16" borderId="7" xfId="34" applyFont="1" applyFill="1" applyBorder="1" applyAlignment="1">
      <alignment horizontal="left"/>
    </xf>
    <xf numFmtId="0" fontId="27" fillId="0" borderId="0" xfId="42" applyFont="1" applyAlignment="1" applyProtection="1">
      <alignment horizontal="left"/>
      <protection locked="0"/>
    </xf>
    <xf numFmtId="0" fontId="25" fillId="0" borderId="0" xfId="42" applyFont="1" applyBorder="1" applyAlignment="1" applyProtection="1">
      <alignment horizontal="left"/>
      <protection locked="0"/>
    </xf>
    <xf numFmtId="0" fontId="25" fillId="17" borderId="0" xfId="34" applyFont="1" applyFill="1" applyBorder="1" applyAlignment="1">
      <alignment horizontal="left"/>
    </xf>
    <xf numFmtId="0" fontId="25" fillId="17" borderId="0" xfId="34" applyFont="1" applyFill="1" applyBorder="1" applyAlignment="1">
      <alignment horizontal="left" wrapText="1"/>
    </xf>
    <xf numFmtId="0" fontId="25" fillId="17" borderId="0" xfId="39" applyFont="1" applyFill="1" applyBorder="1" applyAlignment="1">
      <alignment horizontal="left" wrapText="1"/>
    </xf>
    <xf numFmtId="0" fontId="25" fillId="17" borderId="0" xfId="39" applyFont="1" applyFill="1" applyBorder="1" applyAlignment="1">
      <alignment horizontal="left"/>
    </xf>
    <xf numFmtId="0" fontId="15" fillId="0" borderId="0" xfId="0" applyFont="1" applyAlignment="1">
      <alignment horizontal="left"/>
    </xf>
    <xf numFmtId="0" fontId="15" fillId="16" borderId="23" xfId="0" applyFont="1" applyFill="1" applyBorder="1"/>
    <xf numFmtId="0" fontId="15" fillId="16" borderId="26" xfId="0" applyFont="1" applyFill="1" applyBorder="1"/>
    <xf numFmtId="0" fontId="38" fillId="0" borderId="26" xfId="0" applyFont="1" applyBorder="1"/>
    <xf numFmtId="0" fontId="38" fillId="0" borderId="26" xfId="0" applyFont="1" applyFill="1" applyBorder="1"/>
    <xf numFmtId="0" fontId="15" fillId="16" borderId="25" xfId="0" applyFont="1" applyFill="1" applyBorder="1"/>
    <xf numFmtId="0" fontId="15" fillId="16" borderId="24" xfId="0" applyFont="1" applyFill="1" applyBorder="1"/>
    <xf numFmtId="0" fontId="15" fillId="16" borderId="67" xfId="0" applyFont="1" applyFill="1" applyBorder="1"/>
    <xf numFmtId="0" fontId="15" fillId="16" borderId="22" xfId="0" applyFont="1" applyFill="1" applyBorder="1"/>
    <xf numFmtId="0" fontId="25" fillId="16" borderId="23" xfId="0" applyFont="1" applyFill="1" applyBorder="1"/>
    <xf numFmtId="0" fontId="25" fillId="0" borderId="23" xfId="0" applyFont="1" applyBorder="1"/>
    <xf numFmtId="0" fontId="31" fillId="0" borderId="0" xfId="34" applyFont="1" applyBorder="1" applyAlignment="1">
      <alignment horizontal="left"/>
    </xf>
    <xf numFmtId="1" fontId="31" fillId="0" borderId="0" xfId="34" applyNumberFormat="1" applyFont="1" applyBorder="1" applyAlignment="1">
      <alignment horizontal="left"/>
    </xf>
    <xf numFmtId="0" fontId="31" fillId="16" borderId="58" xfId="34" applyFont="1" applyFill="1" applyBorder="1" applyAlignment="1">
      <alignment horizontal="left" vertical="center"/>
    </xf>
    <xf numFmtId="0" fontId="31" fillId="0" borderId="58" xfId="34" applyFont="1" applyBorder="1" applyAlignment="1">
      <alignment horizontal="left"/>
    </xf>
    <xf numFmtId="0" fontId="31" fillId="16" borderId="0" xfId="34" applyFont="1" applyFill="1" applyBorder="1" applyAlignment="1">
      <alignment horizontal="left" vertical="center"/>
    </xf>
    <xf numFmtId="0" fontId="31" fillId="0" borderId="0" xfId="34" applyFont="1" applyFill="1" applyBorder="1" applyAlignment="1">
      <alignment horizontal="left" vertical="center"/>
    </xf>
    <xf numFmtId="0" fontId="31" fillId="16" borderId="7" xfId="34" applyFont="1" applyFill="1" applyBorder="1" applyAlignment="1">
      <alignment horizontal="left" vertical="center"/>
    </xf>
    <xf numFmtId="0" fontId="31" fillId="0" borderId="7" xfId="34" applyFont="1" applyBorder="1" applyAlignment="1">
      <alignment horizontal="left"/>
    </xf>
    <xf numFmtId="0" fontId="15" fillId="16" borderId="0" xfId="34" applyFont="1" applyFill="1"/>
    <xf numFmtId="0" fontId="15" fillId="16" borderId="0" xfId="34" quotePrefix="1" applyNumberFormat="1" applyFont="1" applyFill="1"/>
    <xf numFmtId="0" fontId="15" fillId="16" borderId="0" xfId="34" applyNumberFormat="1" applyFont="1" applyFill="1"/>
    <xf numFmtId="0" fontId="33" fillId="16" borderId="0" xfId="34" applyFont="1" applyFill="1" applyBorder="1" applyAlignment="1">
      <alignment horizontal="left"/>
    </xf>
    <xf numFmtId="0" fontId="31" fillId="16" borderId="0" xfId="34" applyFont="1" applyFill="1"/>
    <xf numFmtId="0" fontId="31" fillId="0" borderId="58" xfId="38" applyFont="1" applyFill="1" applyBorder="1" applyAlignment="1">
      <alignment horizontal="left" vertical="center"/>
    </xf>
    <xf numFmtId="0" fontId="31" fillId="16" borderId="58" xfId="34" applyFont="1" applyFill="1" applyBorder="1"/>
    <xf numFmtId="0" fontId="31" fillId="0" borderId="0" xfId="38" applyFont="1" applyFill="1" applyBorder="1" applyAlignment="1">
      <alignment horizontal="left" vertical="center"/>
    </xf>
    <xf numFmtId="0" fontId="31" fillId="0" borderId="0" xfId="34" applyFont="1" applyAlignment="1">
      <alignment horizontal="left"/>
    </xf>
    <xf numFmtId="0" fontId="31" fillId="16" borderId="7" xfId="34" applyFont="1" applyFill="1" applyBorder="1"/>
    <xf numFmtId="0" fontId="25" fillId="16" borderId="0" xfId="34" applyFont="1" applyFill="1" applyBorder="1" applyAlignment="1">
      <alignment horizontal="right"/>
    </xf>
    <xf numFmtId="16" fontId="7" fillId="16" borderId="0" xfId="34" applyNumberFormat="1" applyFill="1" applyBorder="1" applyAlignment="1">
      <alignment horizontal="right"/>
    </xf>
    <xf numFmtId="0" fontId="25" fillId="17" borderId="0" xfId="34" applyFont="1" applyFill="1" applyBorder="1" applyAlignment="1">
      <alignment horizontal="center" wrapText="1"/>
    </xf>
    <xf numFmtId="166" fontId="26" fillId="16" borderId="0" xfId="34" applyNumberFormat="1" applyFont="1" applyFill="1" applyBorder="1" applyAlignment="1">
      <alignment horizontal="left"/>
    </xf>
    <xf numFmtId="164" fontId="7" fillId="16" borderId="0" xfId="34" applyNumberFormat="1" applyFill="1" applyBorder="1"/>
    <xf numFmtId="164" fontId="75" fillId="16" borderId="0" xfId="34" applyNumberFormat="1" applyFont="1" applyFill="1" applyBorder="1"/>
    <xf numFmtId="0" fontId="7" fillId="16" borderId="0" xfId="107" applyFont="1" applyFill="1" applyBorder="1" applyProtection="1">
      <protection locked="0"/>
    </xf>
    <xf numFmtId="1" fontId="15" fillId="16" borderId="0" xfId="34" quotePrefix="1" applyNumberFormat="1" applyFont="1" applyFill="1"/>
    <xf numFmtId="0" fontId="31" fillId="0" borderId="0" xfId="34" applyFont="1" applyBorder="1"/>
    <xf numFmtId="164" fontId="15" fillId="16" borderId="0" xfId="34" applyNumberFormat="1" applyFont="1" applyFill="1" applyAlignment="1">
      <alignment horizontal="left"/>
    </xf>
    <xf numFmtId="164" fontId="31" fillId="0" borderId="7" xfId="34" applyNumberFormat="1" applyFont="1" applyBorder="1" applyAlignment="1">
      <alignment horizontal="right"/>
    </xf>
    <xf numFmtId="1" fontId="42" fillId="0" borderId="0" xfId="34" applyNumberFormat="1" applyFont="1" applyFill="1" applyBorder="1" applyAlignment="1">
      <alignment horizontal="left"/>
    </xf>
    <xf numFmtId="164" fontId="42" fillId="0" borderId="0" xfId="34" applyNumberFormat="1" applyFont="1" applyFill="1" applyBorder="1" applyAlignment="1">
      <alignment horizontal="left"/>
    </xf>
    <xf numFmtId="2" fontId="42" fillId="0" borderId="0" xfId="34" applyNumberFormat="1" applyFont="1" applyFill="1" applyBorder="1" applyAlignment="1">
      <alignment horizontal="left"/>
    </xf>
    <xf numFmtId="167" fontId="42" fillId="0" borderId="7" xfId="34" applyNumberFormat="1" applyFont="1" applyFill="1" applyBorder="1" applyAlignment="1">
      <alignment horizontal="left"/>
    </xf>
    <xf numFmtId="166" fontId="42" fillId="0" borderId="7" xfId="34" applyNumberFormat="1" applyFont="1" applyFill="1" applyBorder="1" applyAlignment="1">
      <alignment horizontal="left"/>
    </xf>
    <xf numFmtId="0" fontId="42" fillId="0" borderId="0" xfId="34" applyFont="1" applyFill="1" applyBorder="1" applyAlignment="1">
      <alignment horizontal="left"/>
    </xf>
    <xf numFmtId="166" fontId="42" fillId="0" borderId="0" xfId="34" applyNumberFormat="1" applyFont="1" applyFill="1" applyBorder="1" applyAlignment="1">
      <alignment horizontal="left"/>
    </xf>
    <xf numFmtId="164" fontId="31" fillId="0" borderId="0" xfId="34" applyNumberFormat="1" applyFont="1" applyFill="1" applyAlignment="1">
      <alignment horizontal="right"/>
    </xf>
    <xf numFmtId="164" fontId="31" fillId="0" borderId="58" xfId="34" applyNumberFormat="1" applyFont="1" applyFill="1" applyBorder="1" applyAlignment="1">
      <alignment horizontal="right"/>
    </xf>
    <xf numFmtId="164" fontId="31" fillId="0" borderId="0" xfId="34" applyNumberFormat="1" applyFont="1" applyFill="1" applyBorder="1" applyAlignment="1">
      <alignment horizontal="right"/>
    </xf>
    <xf numFmtId="0" fontId="15" fillId="16" borderId="0" xfId="34" quotePrefix="1" applyNumberFormat="1" applyFont="1" applyFill="1" applyBorder="1"/>
    <xf numFmtId="1" fontId="33" fillId="0" borderId="0" xfId="34" applyNumberFormat="1" applyFont="1" applyBorder="1" applyAlignment="1">
      <alignment horizontal="left"/>
    </xf>
    <xf numFmtId="164" fontId="31" fillId="18" borderId="0" xfId="34" applyNumberFormat="1" applyFont="1" applyFill="1" applyAlignment="1">
      <alignment horizontal="right"/>
    </xf>
    <xf numFmtId="164" fontId="31" fillId="18" borderId="58" xfId="34" applyNumberFormat="1" applyFont="1" applyFill="1" applyBorder="1" applyAlignment="1">
      <alignment horizontal="right"/>
    </xf>
    <xf numFmtId="2" fontId="75" fillId="0" borderId="0" xfId="0" applyNumberFormat="1" applyFont="1" applyBorder="1"/>
    <xf numFmtId="167" fontId="76" fillId="0" borderId="0" xfId="0" applyNumberFormat="1" applyFont="1"/>
    <xf numFmtId="0" fontId="15" fillId="0" borderId="0" xfId="0" applyFont="1" applyBorder="1" applyAlignment="1">
      <alignment horizontal="right"/>
    </xf>
    <xf numFmtId="0" fontId="77" fillId="16" borderId="7" xfId="27" applyFont="1" applyFill="1" applyBorder="1" applyAlignment="1" applyProtection="1"/>
    <xf numFmtId="0" fontId="15" fillId="16" borderId="15" xfId="0" applyFont="1" applyFill="1" applyBorder="1" applyAlignment="1">
      <alignment vertical="center"/>
    </xf>
    <xf numFmtId="0" fontId="15" fillId="16" borderId="0" xfId="0" applyFont="1" applyFill="1" applyAlignment="1">
      <alignment vertical="center"/>
    </xf>
    <xf numFmtId="0" fontId="15" fillId="16" borderId="6" xfId="0" applyFont="1" applyFill="1" applyBorder="1" applyAlignment="1" applyProtection="1">
      <alignment vertical="center"/>
      <protection locked="0"/>
    </xf>
    <xf numFmtId="0" fontId="15" fillId="16" borderId="6" xfId="0" applyFont="1" applyFill="1" applyBorder="1" applyAlignment="1">
      <alignment vertical="center" wrapText="1"/>
    </xf>
    <xf numFmtId="0" fontId="15" fillId="16" borderId="6" xfId="0" applyFont="1" applyFill="1" applyBorder="1" applyAlignment="1">
      <alignment vertical="center"/>
    </xf>
    <xf numFmtId="0" fontId="15" fillId="50" borderId="63" xfId="34" applyFont="1" applyFill="1" applyBorder="1"/>
    <xf numFmtId="0" fontId="25" fillId="50" borderId="64" xfId="34" applyFont="1" applyFill="1" applyBorder="1"/>
    <xf numFmtId="0" fontId="15" fillId="50" borderId="65" xfId="34" applyFont="1" applyFill="1" applyBorder="1"/>
    <xf numFmtId="0" fontId="15" fillId="50" borderId="0" xfId="34" applyFont="1" applyFill="1" applyBorder="1"/>
    <xf numFmtId="0" fontId="25" fillId="50" borderId="0" xfId="34" applyFont="1" applyFill="1" applyBorder="1"/>
    <xf numFmtId="0" fontId="25" fillId="50" borderId="66" xfId="34" applyFont="1" applyFill="1" applyBorder="1"/>
    <xf numFmtId="0" fontId="15" fillId="50" borderId="0" xfId="34" applyFont="1" applyFill="1" applyBorder="1" applyAlignment="1">
      <alignment horizontal="left"/>
    </xf>
    <xf numFmtId="0" fontId="15" fillId="50" borderId="66" xfId="34" applyFont="1" applyFill="1" applyBorder="1"/>
    <xf numFmtId="0" fontId="78" fillId="50" borderId="62" xfId="34" applyFont="1" applyFill="1" applyBorder="1"/>
    <xf numFmtId="49" fontId="31" fillId="0" borderId="6" xfId="0" applyNumberFormat="1" applyFont="1" applyFill="1" applyBorder="1"/>
    <xf numFmtId="0" fontId="15" fillId="0" borderId="7" xfId="0" applyFont="1" applyFill="1" applyBorder="1" applyAlignment="1">
      <alignment horizontal="left" vertical="top" wrapText="1"/>
    </xf>
    <xf numFmtId="0" fontId="15" fillId="0" borderId="0" xfId="0" applyNumberFormat="1" applyFont="1" applyFill="1" applyBorder="1" applyAlignment="1">
      <alignment horizontal="center" vertical="top" wrapText="1"/>
    </xf>
    <xf numFmtId="0" fontId="15" fillId="0" borderId="0" xfId="0" applyNumberFormat="1" applyFont="1" applyFill="1" applyBorder="1" applyAlignment="1">
      <alignment vertical="top"/>
    </xf>
    <xf numFmtId="0" fontId="15" fillId="0" borderId="0" xfId="0" applyNumberFormat="1" applyFont="1" applyFill="1" applyBorder="1" applyAlignment="1">
      <alignment horizontal="left"/>
    </xf>
    <xf numFmtId="0" fontId="15" fillId="0" borderId="0" xfId="0" applyNumberFormat="1" applyFont="1" applyFill="1" applyBorder="1" applyAlignment="1">
      <alignment horizontal="center" wrapText="1"/>
    </xf>
    <xf numFmtId="0" fontId="15" fillId="0" borderId="0" xfId="0" applyNumberFormat="1" applyFont="1" applyFill="1" applyBorder="1" applyAlignment="1">
      <alignment horizontal="left" wrapText="1"/>
    </xf>
    <xf numFmtId="0" fontId="27" fillId="0" borderId="7" xfId="0" applyFont="1" applyFill="1" applyBorder="1" applyAlignment="1">
      <alignment vertical="top" wrapText="1"/>
    </xf>
    <xf numFmtId="0" fontId="15" fillId="0" borderId="0" xfId="0" applyNumberFormat="1" applyFont="1" applyFill="1" applyBorder="1" applyAlignment="1"/>
    <xf numFmtId="0" fontId="15" fillId="51" borderId="0" xfId="0" applyFont="1" applyFill="1"/>
    <xf numFmtId="0" fontId="15" fillId="51" borderId="0" xfId="0" applyFont="1" applyFill="1" applyAlignment="1">
      <alignment horizontal="center"/>
    </xf>
    <xf numFmtId="0" fontId="15" fillId="0" borderId="0" xfId="0" applyFont="1" applyAlignment="1">
      <alignment wrapText="1"/>
    </xf>
    <xf numFmtId="0" fontId="15" fillId="0" borderId="0" xfId="0" applyFont="1" applyAlignment="1">
      <alignment horizontal="center"/>
    </xf>
    <xf numFmtId="0" fontId="15" fillId="0" borderId="0" xfId="0" applyFont="1" applyAlignment="1">
      <alignment horizontal="right"/>
    </xf>
    <xf numFmtId="0" fontId="15" fillId="51" borderId="0" xfId="0" applyFont="1" applyFill="1" applyAlignment="1">
      <alignment horizontal="left"/>
    </xf>
    <xf numFmtId="0" fontId="15" fillId="51" borderId="0" xfId="0" applyFont="1" applyFill="1" applyAlignment="1"/>
    <xf numFmtId="0" fontId="25" fillId="17" borderId="8" xfId="32" applyFont="1" applyFill="1" applyBorder="1" applyAlignment="1">
      <alignment horizontal="left" vertical="center" wrapText="1"/>
    </xf>
    <xf numFmtId="0" fontId="15" fillId="51" borderId="0" xfId="0" applyFont="1" applyFill="1" applyAlignment="1">
      <alignment horizontal="left" wrapText="1"/>
    </xf>
    <xf numFmtId="0" fontId="15" fillId="51" borderId="7" xfId="0" applyFont="1" applyFill="1" applyBorder="1" applyAlignment="1">
      <alignment horizontal="left"/>
    </xf>
    <xf numFmtId="0" fontId="15" fillId="51" borderId="7" xfId="0" applyFont="1" applyFill="1" applyBorder="1" applyAlignment="1"/>
    <xf numFmtId="0" fontId="15" fillId="51" borderId="7" xfId="0" applyFont="1" applyFill="1" applyBorder="1" applyAlignment="1">
      <alignment horizontal="center"/>
    </xf>
    <xf numFmtId="0" fontId="15" fillId="51" borderId="7" xfId="0" applyFont="1" applyFill="1" applyBorder="1" applyAlignment="1">
      <alignment horizontal="left" wrapText="1"/>
    </xf>
    <xf numFmtId="0" fontId="42" fillId="16" borderId="0" xfId="0" applyFont="1" applyFill="1"/>
    <xf numFmtId="0" fontId="24" fillId="52" borderId="0" xfId="0" applyFont="1" applyFill="1"/>
    <xf numFmtId="0" fontId="25" fillId="17" borderId="9" xfId="95" applyFont="1" applyFill="1" applyBorder="1" applyAlignment="1">
      <alignment horizontal="left" vertical="center"/>
    </xf>
    <xf numFmtId="0" fontId="79" fillId="51" borderId="9" xfId="0" applyFont="1" applyFill="1" applyBorder="1"/>
    <xf numFmtId="0" fontId="0" fillId="51" borderId="0" xfId="0" applyFill="1"/>
    <xf numFmtId="0" fontId="0" fillId="51" borderId="68" xfId="0" applyFill="1" applyBorder="1"/>
    <xf numFmtId="0" fontId="80" fillId="53" borderId="68" xfId="0" applyFont="1" applyFill="1" applyBorder="1"/>
    <xf numFmtId="0" fontId="7" fillId="18" borderId="9" xfId="0" applyFont="1" applyFill="1" applyBorder="1" applyAlignment="1">
      <alignment horizontal="right" vertical="center"/>
    </xf>
    <xf numFmtId="49" fontId="15" fillId="0" borderId="15" xfId="47" applyNumberFormat="1" applyFont="1" applyBorder="1" applyAlignment="1"/>
    <xf numFmtId="49" fontId="15" fillId="0" borderId="21" xfId="47" applyNumberFormat="1" applyFont="1" applyBorder="1" applyAlignment="1"/>
    <xf numFmtId="0" fontId="15" fillId="51" borderId="68" xfId="0" applyFont="1" applyFill="1" applyBorder="1" applyAlignment="1">
      <alignment horizontal="center"/>
    </xf>
    <xf numFmtId="0" fontId="25" fillId="17" borderId="69" xfId="95" applyFont="1" applyFill="1" applyBorder="1" applyAlignment="1">
      <alignment vertical="center"/>
    </xf>
    <xf numFmtId="0" fontId="15" fillId="18" borderId="70" xfId="95" applyFont="1" applyFill="1" applyBorder="1" applyAlignment="1"/>
    <xf numFmtId="0" fontId="15" fillId="18" borderId="8" xfId="95" applyFont="1" applyFill="1" applyBorder="1" applyAlignment="1">
      <alignment horizontal="left"/>
    </xf>
    <xf numFmtId="16" fontId="15" fillId="18" borderId="0" xfId="95" applyNumberFormat="1" applyFont="1" applyFill="1" applyBorder="1" applyAlignment="1">
      <alignment horizontal="left"/>
    </xf>
    <xf numFmtId="16" fontId="15" fillId="18" borderId="0" xfId="34" applyNumberFormat="1" applyFont="1" applyFill="1" applyBorder="1" applyAlignment="1">
      <alignment horizontal="left"/>
    </xf>
    <xf numFmtId="16" fontId="15" fillId="18" borderId="70" xfId="95" applyNumberFormat="1" applyFont="1" applyFill="1" applyBorder="1" applyAlignment="1">
      <alignment horizontal="left"/>
    </xf>
    <xf numFmtId="0" fontId="15" fillId="18" borderId="69" xfId="95" applyFont="1" applyFill="1" applyBorder="1" applyAlignment="1"/>
    <xf numFmtId="16" fontId="15" fillId="18" borderId="7" xfId="95" applyNumberFormat="1" applyFont="1" applyFill="1" applyBorder="1" applyAlignment="1">
      <alignment horizontal="left"/>
    </xf>
    <xf numFmtId="1" fontId="15" fillId="18" borderId="7" xfId="95" applyNumberFormat="1" applyFont="1" applyFill="1" applyBorder="1" applyAlignment="1">
      <alignment horizontal="center" vertical="center"/>
    </xf>
    <xf numFmtId="0" fontId="15" fillId="18" borderId="7" xfId="95" applyFont="1" applyFill="1" applyBorder="1" applyAlignment="1">
      <alignment horizontal="left" vertical="center"/>
    </xf>
    <xf numFmtId="0" fontId="15" fillId="51" borderId="0" xfId="0" applyFont="1" applyFill="1" applyAlignment="1">
      <alignment horizontal="left" vertical="top"/>
    </xf>
    <xf numFmtId="0" fontId="15" fillId="51" borderId="0" xfId="0" applyFont="1" applyFill="1" applyAlignment="1">
      <alignment vertical="top"/>
    </xf>
    <xf numFmtId="0" fontId="15" fillId="51" borderId="0" xfId="0" applyFont="1" applyFill="1" applyAlignment="1">
      <alignment vertical="top" wrapText="1"/>
    </xf>
    <xf numFmtId="0" fontId="15" fillId="51" borderId="0" xfId="0" applyFont="1" applyFill="1" applyAlignment="1">
      <alignment horizontal="center" vertical="top"/>
    </xf>
    <xf numFmtId="0" fontId="15" fillId="51" borderId="0" xfId="0" applyFont="1" applyFill="1" applyAlignment="1">
      <alignment horizontal="left" vertical="top" wrapText="1"/>
    </xf>
    <xf numFmtId="0" fontId="15" fillId="51" borderId="0" xfId="0" applyFont="1" applyFill="1" applyBorder="1" applyAlignment="1">
      <alignment horizontal="left"/>
    </xf>
    <xf numFmtId="0" fontId="15" fillId="51" borderId="0" xfId="0" applyFont="1" applyFill="1" applyBorder="1" applyAlignment="1"/>
    <xf numFmtId="0" fontId="15" fillId="51" borderId="0" xfId="0" applyFont="1" applyFill="1" applyBorder="1" applyAlignment="1">
      <alignment horizontal="center"/>
    </xf>
    <xf numFmtId="0" fontId="15" fillId="51" borderId="0" xfId="0" applyFont="1" applyFill="1" applyBorder="1" applyAlignment="1">
      <alignment horizontal="left" wrapText="1"/>
    </xf>
    <xf numFmtId="0" fontId="27" fillId="16" borderId="0" xfId="34" applyFont="1" applyFill="1" applyBorder="1"/>
    <xf numFmtId="0" fontId="15" fillId="17" borderId="0" xfId="34" quotePrefix="1" applyFont="1" applyFill="1" applyBorder="1" applyAlignment="1">
      <alignment horizontal="left"/>
    </xf>
    <xf numFmtId="0" fontId="45" fillId="18" borderId="0" xfId="108" applyFont="1" applyFill="1" applyBorder="1" applyAlignment="1">
      <alignment horizontal="left" vertical="top"/>
    </xf>
    <xf numFmtId="0" fontId="6" fillId="18" borderId="0" xfId="109" applyFill="1" applyBorder="1"/>
    <xf numFmtId="0" fontId="6" fillId="0" borderId="0" xfId="109"/>
    <xf numFmtId="0" fontId="81" fillId="16" borderId="0" xfId="108" applyFont="1" applyFill="1" applyBorder="1" applyAlignment="1">
      <alignment horizontal="left" vertical="top"/>
    </xf>
    <xf numFmtId="0" fontId="6" fillId="18" borderId="0" xfId="109" applyFill="1"/>
    <xf numFmtId="0" fontId="6" fillId="18" borderId="7" xfId="109" applyFill="1" applyBorder="1"/>
    <xf numFmtId="0" fontId="6" fillId="51" borderId="7" xfId="109" applyFill="1" applyBorder="1"/>
    <xf numFmtId="0" fontId="6" fillId="18" borderId="69" xfId="109" applyFont="1" applyFill="1" applyBorder="1" applyAlignment="1">
      <alignment horizontal="left" vertical="top"/>
    </xf>
    <xf numFmtId="0" fontId="79" fillId="51" borderId="69" xfId="109" applyFont="1" applyFill="1" applyBorder="1"/>
    <xf numFmtId="0" fontId="6" fillId="51" borderId="0" xfId="109" applyFill="1" applyAlignment="1">
      <alignment horizontal="center"/>
    </xf>
    <xf numFmtId="0" fontId="6" fillId="51" borderId="71" xfId="109" applyFill="1" applyBorder="1" applyAlignment="1">
      <alignment horizontal="center" vertical="center"/>
    </xf>
    <xf numFmtId="0" fontId="6" fillId="18" borderId="0" xfId="109" applyFill="1" applyAlignment="1">
      <alignment horizontal="center"/>
    </xf>
    <xf numFmtId="0" fontId="6" fillId="18" borderId="0" xfId="109" applyFill="1" applyAlignment="1">
      <alignment horizontal="left"/>
    </xf>
    <xf numFmtId="0" fontId="6" fillId="0" borderId="0" xfId="109" applyAlignment="1">
      <alignment horizontal="center"/>
    </xf>
    <xf numFmtId="0" fontId="82" fillId="54" borderId="72" xfId="109" applyFont="1" applyFill="1" applyBorder="1" applyAlignment="1">
      <alignment horizontal="center" vertical="center"/>
    </xf>
    <xf numFmtId="0" fontId="6" fillId="18" borderId="0" xfId="109" applyFill="1" applyBorder="1" applyAlignment="1">
      <alignment horizontal="center"/>
    </xf>
    <xf numFmtId="0" fontId="6" fillId="0" borderId="0" xfId="109" applyFill="1" applyBorder="1" applyAlignment="1">
      <alignment horizontal="center"/>
    </xf>
    <xf numFmtId="0" fontId="80" fillId="18" borderId="0" xfId="109" applyFont="1" applyFill="1" applyBorder="1" applyAlignment="1">
      <alignment horizontal="center"/>
    </xf>
    <xf numFmtId="0" fontId="6" fillId="51" borderId="0" xfId="109" applyFill="1"/>
    <xf numFmtId="0" fontId="80" fillId="18" borderId="0" xfId="109" applyFont="1" applyFill="1" applyBorder="1"/>
    <xf numFmtId="0" fontId="61" fillId="18" borderId="0" xfId="109" applyFont="1" applyFill="1" applyBorder="1"/>
    <xf numFmtId="0" fontId="61" fillId="18" borderId="7" xfId="109" applyFont="1" applyFill="1" applyBorder="1"/>
    <xf numFmtId="0" fontId="6" fillId="18" borderId="70" xfId="109" applyFill="1" applyBorder="1"/>
    <xf numFmtId="0" fontId="6" fillId="0" borderId="70" xfId="109" applyBorder="1"/>
    <xf numFmtId="0" fontId="61" fillId="18" borderId="70" xfId="109" applyFont="1" applyFill="1" applyBorder="1"/>
    <xf numFmtId="0" fontId="15" fillId="17" borderId="6" xfId="42" applyFont="1" applyFill="1" applyBorder="1" applyAlignment="1" applyProtection="1">
      <alignment horizontal="left"/>
    </xf>
    <xf numFmtId="0" fontId="26" fillId="17" borderId="6" xfId="42" applyFont="1" applyFill="1" applyBorder="1" applyAlignment="1" applyProtection="1">
      <alignment horizontal="left"/>
      <protection locked="0"/>
    </xf>
    <xf numFmtId="0" fontId="15" fillId="0" borderId="6" xfId="0" applyFont="1" applyFill="1" applyBorder="1" applyAlignment="1">
      <alignment horizontal="left" wrapText="1"/>
    </xf>
    <xf numFmtId="0" fontId="26" fillId="0" borderId="6" xfId="42" applyFont="1" applyFill="1" applyBorder="1" applyAlignment="1" applyProtection="1">
      <alignment horizontal="left"/>
    </xf>
    <xf numFmtId="0" fontId="26" fillId="0" borderId="6" xfId="0" quotePrefix="1" applyFont="1" applyFill="1" applyBorder="1" applyAlignment="1">
      <alignment horizontal="left" wrapText="1"/>
    </xf>
    <xf numFmtId="0" fontId="26" fillId="0" borderId="6" xfId="42" applyFont="1" applyFill="1" applyBorder="1" applyAlignment="1" applyProtection="1">
      <alignment horizontal="left"/>
      <protection locked="0"/>
    </xf>
    <xf numFmtId="0" fontId="15" fillId="0" borderId="6" xfId="0" quotePrefix="1" applyFont="1" applyFill="1" applyBorder="1" applyAlignment="1">
      <alignment horizontal="left" wrapText="1"/>
    </xf>
    <xf numFmtId="0" fontId="15" fillId="0" borderId="6" xfId="42" applyFont="1" applyFill="1" applyBorder="1" applyAlignment="1" applyProtection="1">
      <alignment horizontal="left"/>
      <protection locked="0"/>
    </xf>
    <xf numFmtId="0" fontId="15" fillId="0" borderId="6" xfId="42" applyFont="1" applyBorder="1" applyAlignment="1" applyProtection="1">
      <alignment horizontal="left"/>
      <protection locked="0"/>
    </xf>
    <xf numFmtId="0" fontId="71" fillId="0" borderId="6" xfId="42" applyFont="1" applyBorder="1" applyAlignment="1" applyProtection="1">
      <alignment horizontal="left"/>
      <protection locked="0"/>
    </xf>
    <xf numFmtId="0" fontId="15" fillId="17" borderId="6" xfId="42" applyFont="1" applyFill="1" applyBorder="1" applyAlignment="1" applyProtection="1">
      <alignment horizontal="left"/>
      <protection locked="0"/>
    </xf>
    <xf numFmtId="0" fontId="15" fillId="0" borderId="6" xfId="0" applyFont="1" applyBorder="1" applyAlignment="1">
      <alignment horizontal="left" wrapText="1"/>
    </xf>
    <xf numFmtId="0" fontId="26" fillId="0" borderId="6" xfId="42" applyFont="1" applyBorder="1" applyAlignment="1" applyProtection="1">
      <alignment horizontal="left"/>
    </xf>
    <xf numFmtId="0" fontId="26" fillId="0" borderId="6" xfId="0" applyFont="1" applyBorder="1" applyAlignment="1">
      <alignment horizontal="left" wrapText="1"/>
    </xf>
    <xf numFmtId="0" fontId="26" fillId="0" borderId="6" xfId="42" applyFont="1" applyBorder="1" applyAlignment="1" applyProtection="1">
      <alignment horizontal="left"/>
      <protection locked="0"/>
    </xf>
    <xf numFmtId="0" fontId="26" fillId="0" borderId="6" xfId="42" applyFont="1" applyBorder="1" applyAlignment="1">
      <alignment horizontal="left"/>
    </xf>
    <xf numFmtId="0" fontId="15" fillId="0" borderId="6" xfId="0" quotePrefix="1" applyFont="1" applyBorder="1" applyAlignment="1">
      <alignment horizontal="left" wrapText="1"/>
    </xf>
    <xf numFmtId="0" fontId="7" fillId="0" borderId="6" xfId="42" applyFont="1" applyBorder="1" applyAlignment="1" applyProtection="1">
      <alignment horizontal="left"/>
      <protection locked="0"/>
    </xf>
    <xf numFmtId="0" fontId="47" fillId="0" borderId="0" xfId="27" applyAlignment="1" applyProtection="1"/>
    <xf numFmtId="0" fontId="49" fillId="0" borderId="0" xfId="0" applyFont="1"/>
    <xf numFmtId="0" fontId="5" fillId="18" borderId="7" xfId="109" applyFont="1" applyFill="1" applyBorder="1"/>
    <xf numFmtId="0" fontId="5" fillId="0" borderId="0" xfId="109" applyFont="1" applyAlignment="1">
      <alignment horizontal="center"/>
    </xf>
    <xf numFmtId="0" fontId="5" fillId="0" borderId="71" xfId="109" applyFont="1" applyBorder="1" applyAlignment="1">
      <alignment horizontal="center"/>
    </xf>
    <xf numFmtId="0" fontId="5" fillId="0" borderId="73" xfId="109" applyFont="1" applyBorder="1" applyAlignment="1">
      <alignment horizontal="center"/>
    </xf>
    <xf numFmtId="0" fontId="6" fillId="54" borderId="72" xfId="109" applyFill="1" applyBorder="1" applyAlignment="1">
      <alignment horizontal="center"/>
    </xf>
    <xf numFmtId="0" fontId="6" fillId="51" borderId="74" xfId="109" applyFill="1" applyBorder="1" applyAlignment="1">
      <alignment horizontal="center" vertical="center"/>
    </xf>
    <xf numFmtId="0" fontId="82" fillId="54" borderId="75" xfId="109" applyFont="1" applyFill="1" applyBorder="1" applyAlignment="1">
      <alignment horizontal="center" vertical="center"/>
    </xf>
    <xf numFmtId="0" fontId="6" fillId="51" borderId="73" xfId="109" applyFill="1" applyBorder="1" applyAlignment="1">
      <alignment horizontal="center" vertical="center"/>
    </xf>
    <xf numFmtId="0" fontId="6" fillId="51" borderId="76" xfId="109" applyFill="1" applyBorder="1" applyAlignment="1">
      <alignment horizontal="center" vertical="center"/>
    </xf>
    <xf numFmtId="0" fontId="6" fillId="54" borderId="7" xfId="109" applyFill="1" applyBorder="1" applyAlignment="1">
      <alignment horizontal="center"/>
    </xf>
    <xf numFmtId="49" fontId="15" fillId="0" borderId="15" xfId="47" applyNumberFormat="1" applyFont="1" applyBorder="1" applyAlignment="1"/>
    <xf numFmtId="0" fontId="4" fillId="18" borderId="70" xfId="109" applyFont="1" applyFill="1" applyBorder="1"/>
    <xf numFmtId="0" fontId="79" fillId="18" borderId="70" xfId="109" applyFont="1" applyFill="1" applyBorder="1"/>
    <xf numFmtId="0" fontId="4" fillId="18" borderId="7" xfId="109" applyFont="1" applyFill="1" applyBorder="1"/>
    <xf numFmtId="0" fontId="3" fillId="18" borderId="70" xfId="109" applyFont="1" applyFill="1" applyBorder="1"/>
    <xf numFmtId="49" fontId="15" fillId="0" borderId="15" xfId="47" applyNumberFormat="1" applyFont="1" applyBorder="1" applyAlignment="1"/>
    <xf numFmtId="49" fontId="15" fillId="0" borderId="15" xfId="47" applyNumberFormat="1" applyFont="1" applyBorder="1" applyAlignment="1"/>
    <xf numFmtId="49" fontId="31" fillId="55" borderId="6" xfId="0" applyNumberFormat="1" applyFont="1" applyFill="1" applyBorder="1" applyAlignment="1">
      <alignment vertical="center"/>
    </xf>
    <xf numFmtId="0" fontId="81" fillId="0" borderId="0" xfId="42" applyFont="1" applyBorder="1" applyAlignment="1" applyProtection="1">
      <alignment horizontal="left"/>
      <protection locked="0"/>
    </xf>
    <xf numFmtId="0" fontId="81" fillId="0" borderId="0" xfId="42" applyFont="1" applyFill="1" applyBorder="1" applyAlignment="1" applyProtection="1">
      <alignment horizontal="left"/>
      <protection locked="0"/>
    </xf>
    <xf numFmtId="0" fontId="81" fillId="0" borderId="0" xfId="42" applyFont="1" applyBorder="1" applyProtection="1">
      <protection locked="0"/>
    </xf>
    <xf numFmtId="0" fontId="83" fillId="0" borderId="0" xfId="42" applyFont="1" applyBorder="1" applyProtection="1">
      <protection locked="0"/>
    </xf>
    <xf numFmtId="49" fontId="83" fillId="0" borderId="0" xfId="42" applyNumberFormat="1" applyFont="1" applyFill="1" applyBorder="1" applyAlignment="1" applyProtection="1">
      <alignment horizontal="left"/>
      <protection locked="0"/>
    </xf>
    <xf numFmtId="0" fontId="15" fillId="18" borderId="0" xfId="0" applyFont="1" applyFill="1"/>
    <xf numFmtId="0" fontId="15" fillId="18" borderId="0" xfId="0" applyFont="1" applyFill="1" applyAlignment="1">
      <alignment horizontal="left"/>
    </xf>
    <xf numFmtId="0" fontId="15" fillId="18" borderId="7" xfId="0" applyFont="1" applyFill="1" applyBorder="1" applyAlignment="1">
      <alignment horizontal="left"/>
    </xf>
    <xf numFmtId="0" fontId="15" fillId="18" borderId="0" xfId="0" applyFont="1" applyFill="1" applyBorder="1" applyAlignment="1">
      <alignment horizontal="left" wrapText="1"/>
    </xf>
    <xf numFmtId="0" fontId="15" fillId="18" borderId="0" xfId="0" applyFont="1" applyFill="1" applyBorder="1" applyAlignment="1">
      <alignment horizontal="left"/>
    </xf>
    <xf numFmtId="0" fontId="25" fillId="18" borderId="0" xfId="0" applyFont="1" applyFill="1"/>
    <xf numFmtId="0" fontId="25" fillId="18" borderId="7" xfId="0" applyFont="1" applyFill="1" applyBorder="1" applyAlignment="1">
      <alignment horizontal="left"/>
    </xf>
    <xf numFmtId="0" fontId="83" fillId="0" borderId="6" xfId="0" applyFont="1" applyFill="1" applyBorder="1" applyAlignment="1">
      <alignment vertical="top" wrapText="1"/>
    </xf>
    <xf numFmtId="0" fontId="15" fillId="0" borderId="6" xfId="0" applyFont="1" applyFill="1" applyBorder="1" applyAlignment="1">
      <alignment vertical="top" wrapText="1"/>
    </xf>
    <xf numFmtId="0" fontId="15" fillId="16" borderId="68" xfId="0" applyFont="1" applyFill="1" applyBorder="1" applyAlignment="1" applyProtection="1">
      <alignment vertical="top"/>
      <protection locked="0"/>
    </xf>
    <xf numFmtId="0" fontId="15" fillId="16" borderId="68" xfId="0" applyFont="1" applyFill="1" applyBorder="1"/>
    <xf numFmtId="49" fontId="31" fillId="55" borderId="68" xfId="0" applyNumberFormat="1" applyFont="1" applyFill="1" applyBorder="1" applyAlignment="1">
      <alignment vertical="center"/>
    </xf>
    <xf numFmtId="0" fontId="83" fillId="18" borderId="0" xfId="0" applyFont="1" applyFill="1" applyAlignment="1">
      <alignment horizontal="left"/>
    </xf>
    <xf numFmtId="14" fontId="83" fillId="18" borderId="0" xfId="110" applyNumberFormat="1" applyFont="1" applyFill="1" applyAlignment="1">
      <alignment horizontal="center"/>
    </xf>
    <xf numFmtId="0" fontId="83" fillId="18" borderId="0" xfId="110" applyNumberFormat="1" applyFont="1" applyFill="1" applyBorder="1" applyAlignment="1">
      <alignment horizontal="left"/>
    </xf>
    <xf numFmtId="0" fontId="83" fillId="18" borderId="0" xfId="110" applyFont="1" applyFill="1" applyBorder="1" applyAlignment="1">
      <alignment horizontal="center"/>
    </xf>
    <xf numFmtId="1" fontId="83" fillId="0" borderId="0" xfId="42" applyNumberFormat="1" applyFont="1" applyFill="1" applyBorder="1" applyAlignment="1" applyProtection="1">
      <alignment horizontal="center"/>
      <protection locked="0"/>
    </xf>
    <xf numFmtId="0" fontId="83" fillId="0" borderId="0" xfId="41" applyFont="1" applyBorder="1" applyProtection="1">
      <protection locked="0"/>
    </xf>
    <xf numFmtId="0" fontId="81" fillId="16" borderId="0" xfId="35" applyFont="1" applyFill="1"/>
    <xf numFmtId="0" fontId="83" fillId="16" borderId="0" xfId="35" applyFont="1" applyFill="1" applyAlignment="1">
      <alignment horizontal="right"/>
    </xf>
    <xf numFmtId="0" fontId="81" fillId="0" borderId="0" xfId="42" applyFont="1" applyBorder="1" applyAlignment="1" applyProtection="1">
      <alignment horizontal="right"/>
      <protection locked="0"/>
    </xf>
    <xf numFmtId="0" fontId="81" fillId="17" borderId="9" xfId="42" applyFont="1" applyFill="1" applyBorder="1" applyAlignment="1">
      <alignment vertical="center"/>
    </xf>
    <xf numFmtId="0" fontId="81" fillId="17" borderId="9" xfId="42" applyFont="1" applyFill="1" applyBorder="1" applyAlignment="1">
      <alignment horizontal="left" vertical="center"/>
    </xf>
    <xf numFmtId="0" fontId="83" fillId="17" borderId="9" xfId="42" applyFont="1" applyFill="1" applyBorder="1" applyAlignment="1" applyProtection="1">
      <alignment horizontal="center" vertical="center"/>
      <protection locked="0"/>
    </xf>
    <xf numFmtId="0" fontId="81" fillId="17" borderId="0" xfId="42" applyFont="1" applyFill="1" applyBorder="1" applyAlignment="1">
      <alignment vertical="center"/>
    </xf>
    <xf numFmtId="0" fontId="83" fillId="17" borderId="0" xfId="42" applyFont="1" applyFill="1" applyBorder="1" applyAlignment="1">
      <alignment vertical="center"/>
    </xf>
    <xf numFmtId="0" fontId="81" fillId="17" borderId="0" xfId="42" applyFont="1" applyFill="1" applyBorder="1" applyAlignment="1">
      <alignment horizontal="center" vertical="center"/>
    </xf>
    <xf numFmtId="0" fontId="83" fillId="17" borderId="0" xfId="42" applyFont="1" applyFill="1" applyBorder="1" applyAlignment="1" applyProtection="1">
      <alignment horizontal="center" vertical="center"/>
      <protection locked="0"/>
    </xf>
    <xf numFmtId="0" fontId="83" fillId="17" borderId="7" xfId="42" applyFont="1" applyFill="1" applyBorder="1" applyAlignment="1">
      <alignment horizontal="left" vertical="center"/>
    </xf>
    <xf numFmtId="0" fontId="83" fillId="17" borderId="7" xfId="42" applyFont="1" applyFill="1" applyBorder="1" applyAlignment="1">
      <alignment vertical="center"/>
    </xf>
    <xf numFmtId="0" fontId="81" fillId="17" borderId="7" xfId="42" applyFont="1" applyFill="1" applyBorder="1" applyAlignment="1">
      <alignment horizontal="left" vertical="center"/>
    </xf>
    <xf numFmtId="0" fontId="81" fillId="17" borderId="7" xfId="42" applyFont="1" applyFill="1" applyBorder="1" applyAlignment="1" applyProtection="1">
      <alignment horizontal="center" vertical="center"/>
      <protection locked="0"/>
    </xf>
    <xf numFmtId="14" fontId="83" fillId="18" borderId="0" xfId="33" applyNumberFormat="1" applyFont="1" applyFill="1" applyAlignment="1">
      <alignment horizontal="center"/>
    </xf>
    <xf numFmtId="14" fontId="83" fillId="18" borderId="0" xfId="33" applyNumberFormat="1" applyFont="1" applyFill="1" applyAlignment="1">
      <alignment horizontal="left"/>
    </xf>
    <xf numFmtId="0" fontId="83" fillId="18" borderId="0" xfId="33" quotePrefix="1" applyNumberFormat="1" applyFont="1" applyFill="1" applyAlignment="1"/>
    <xf numFmtId="0" fontId="83" fillId="18" borderId="0" xfId="33" quotePrefix="1" applyNumberFormat="1" applyFont="1" applyFill="1" applyAlignment="1">
      <alignment horizontal="center"/>
    </xf>
    <xf numFmtId="0" fontId="83" fillId="16" borderId="0" xfId="110" applyFont="1" applyFill="1" applyBorder="1" applyAlignment="1">
      <alignment horizontal="center"/>
    </xf>
    <xf numFmtId="2" fontId="83" fillId="0" borderId="0" xfId="42" applyNumberFormat="1" applyFont="1" applyBorder="1" applyAlignment="1" applyProtection="1">
      <alignment horizontal="left"/>
      <protection locked="0"/>
    </xf>
    <xf numFmtId="0" fontId="83" fillId="0" borderId="0" xfId="32" applyFont="1" applyAlignment="1">
      <alignment horizontal="center"/>
    </xf>
    <xf numFmtId="0" fontId="83" fillId="0" borderId="0" xfId="32" applyFont="1"/>
    <xf numFmtId="14" fontId="83" fillId="0" borderId="0" xfId="42" applyNumberFormat="1" applyFont="1" applyBorder="1" applyAlignment="1" applyProtection="1">
      <alignment horizontal="left"/>
      <protection locked="0"/>
    </xf>
    <xf numFmtId="2" fontId="83" fillId="0" borderId="0" xfId="42" applyNumberFormat="1" applyFont="1" applyBorder="1" applyAlignment="1">
      <alignment horizontal="left"/>
    </xf>
    <xf numFmtId="2" fontId="83" fillId="0" borderId="0" xfId="42" applyNumberFormat="1" applyFont="1" applyBorder="1" applyAlignment="1" applyProtection="1">
      <alignment horizontal="center"/>
      <protection locked="0"/>
    </xf>
    <xf numFmtId="14" fontId="83" fillId="0" borderId="0" xfId="42" applyNumberFormat="1" applyFont="1" applyBorder="1" applyAlignment="1">
      <alignment horizontal="left"/>
    </xf>
    <xf numFmtId="0" fontId="83" fillId="0" borderId="0" xfId="42" applyFont="1" applyBorder="1" applyAlignment="1" applyProtection="1">
      <alignment horizontal="left"/>
      <protection locked="0"/>
    </xf>
    <xf numFmtId="2" fontId="83" fillId="0" borderId="0" xfId="42" applyNumberFormat="1" applyFont="1" applyBorder="1" applyAlignment="1">
      <alignment horizontal="center"/>
    </xf>
    <xf numFmtId="0" fontId="83" fillId="0" borderId="0" xfId="42" applyFont="1" applyBorder="1" applyAlignment="1">
      <alignment horizontal="left"/>
    </xf>
    <xf numFmtId="164" fontId="83" fillId="0" borderId="0" xfId="42" applyNumberFormat="1" applyFont="1" applyBorder="1" applyAlignment="1" applyProtection="1">
      <alignment horizontal="left"/>
      <protection locked="0"/>
    </xf>
    <xf numFmtId="49" fontId="83" fillId="0" borderId="9" xfId="42" applyNumberFormat="1" applyFont="1" applyFill="1" applyBorder="1" applyAlignment="1" applyProtection="1">
      <alignment horizontal="left"/>
      <protection locked="0"/>
    </xf>
    <xf numFmtId="14" fontId="83" fillId="0" borderId="9" xfId="42" applyNumberFormat="1" applyFont="1" applyBorder="1" applyAlignment="1">
      <alignment horizontal="center"/>
    </xf>
    <xf numFmtId="2" fontId="83" fillId="0" borderId="9" xfId="42" applyNumberFormat="1" applyFont="1" applyBorder="1" applyAlignment="1">
      <alignment horizontal="left"/>
    </xf>
    <xf numFmtId="2" fontId="83" fillId="0" borderId="9" xfId="42" applyNumberFormat="1" applyFont="1" applyBorder="1" applyAlignment="1" applyProtection="1">
      <alignment horizontal="center"/>
      <protection locked="0"/>
    </xf>
    <xf numFmtId="0" fontId="83" fillId="0" borderId="9" xfId="42" applyFont="1" applyBorder="1" applyAlignment="1" applyProtection="1">
      <alignment horizontal="center"/>
      <protection locked="0"/>
    </xf>
    <xf numFmtId="16" fontId="83" fillId="0" borderId="0" xfId="42" applyNumberFormat="1" applyFont="1" applyBorder="1" applyAlignment="1" applyProtection="1">
      <alignment horizontal="left"/>
      <protection locked="0"/>
    </xf>
    <xf numFmtId="164" fontId="83" fillId="0" borderId="0" xfId="42" applyNumberFormat="1" applyFont="1" applyBorder="1" applyAlignment="1">
      <alignment horizontal="left"/>
    </xf>
    <xf numFmtId="0" fontId="81" fillId="0" borderId="0" xfId="42" applyFont="1" applyAlignment="1">
      <alignment horizontal="left" vertical="center"/>
    </xf>
    <xf numFmtId="0" fontId="83" fillId="16" borderId="0" xfId="42" applyFont="1" applyFill="1" applyBorder="1" applyAlignment="1" applyProtection="1">
      <alignment vertical="center"/>
      <protection locked="0"/>
    </xf>
    <xf numFmtId="0" fontId="83" fillId="0" borderId="0" xfId="42" applyFont="1" applyAlignment="1">
      <alignment vertical="center"/>
    </xf>
    <xf numFmtId="0" fontId="83" fillId="17" borderId="9" xfId="42" applyFont="1" applyFill="1" applyBorder="1" applyProtection="1">
      <protection locked="0"/>
    </xf>
    <xf numFmtId="0" fontId="81" fillId="17" borderId="9" xfId="42" applyFont="1" applyFill="1" applyBorder="1" applyAlignment="1">
      <alignment horizontal="center" vertical="center"/>
    </xf>
    <xf numFmtId="0" fontId="81" fillId="17" borderId="7" xfId="42" applyFont="1" applyFill="1" applyBorder="1" applyAlignment="1">
      <alignment horizontal="center" vertical="center"/>
    </xf>
    <xf numFmtId="14" fontId="83" fillId="0" borderId="0" xfId="42" applyNumberFormat="1" applyFont="1" applyFill="1" applyBorder="1" applyAlignment="1" applyProtection="1">
      <alignment horizontal="left"/>
      <protection locked="0"/>
    </xf>
    <xf numFmtId="0" fontId="83" fillId="0" borderId="0" xfId="42" applyFont="1" applyFill="1" applyBorder="1" applyAlignment="1" applyProtection="1">
      <alignment horizontal="left"/>
      <protection locked="0"/>
    </xf>
    <xf numFmtId="0" fontId="83" fillId="0" borderId="0" xfId="42" applyFont="1" applyFill="1" applyBorder="1" applyAlignment="1" applyProtection="1">
      <alignment horizontal="center"/>
      <protection locked="0"/>
    </xf>
    <xf numFmtId="16" fontId="83" fillId="0" borderId="0" xfId="42" applyNumberFormat="1" applyFont="1" applyBorder="1" applyProtection="1">
      <protection locked="0"/>
    </xf>
    <xf numFmtId="0" fontId="83" fillId="0" borderId="0" xfId="42" applyFont="1" applyFill="1" applyBorder="1" applyAlignment="1">
      <alignment horizontal="left"/>
    </xf>
    <xf numFmtId="14" fontId="83" fillId="0" borderId="9" xfId="42" applyNumberFormat="1" applyFont="1" applyBorder="1" applyAlignment="1">
      <alignment horizontal="left"/>
    </xf>
    <xf numFmtId="0" fontId="83" fillId="0" borderId="9" xfId="42" applyFont="1" applyFill="1" applyBorder="1" applyAlignment="1" applyProtection="1">
      <alignment horizontal="left"/>
      <protection locked="0"/>
    </xf>
    <xf numFmtId="1" fontId="83" fillId="0" borderId="9" xfId="42" applyNumberFormat="1" applyFont="1" applyFill="1" applyBorder="1" applyAlignment="1" applyProtection="1">
      <alignment horizontal="center"/>
      <protection locked="0"/>
    </xf>
    <xf numFmtId="49" fontId="81" fillId="0" borderId="0" xfId="42" applyNumberFormat="1" applyFont="1" applyFill="1" applyBorder="1" applyAlignment="1" applyProtection="1">
      <alignment horizontal="left"/>
      <protection locked="0"/>
    </xf>
    <xf numFmtId="0" fontId="83" fillId="0" borderId="0" xfId="42" applyFont="1" applyBorder="1" applyAlignment="1">
      <alignment horizontal="center"/>
    </xf>
    <xf numFmtId="0" fontId="81" fillId="0" borderId="7" xfId="42" applyFont="1" applyBorder="1" applyAlignment="1">
      <alignment horizontal="left" vertical="center"/>
    </xf>
    <xf numFmtId="0" fontId="83" fillId="16" borderId="7" xfId="42" applyFont="1" applyFill="1" applyBorder="1" applyAlignment="1" applyProtection="1">
      <alignment vertical="center"/>
      <protection locked="0"/>
    </xf>
    <xf numFmtId="0" fontId="83" fillId="0" borderId="7" xfId="42" applyFont="1" applyBorder="1" applyAlignment="1">
      <alignment vertical="center"/>
    </xf>
    <xf numFmtId="0" fontId="81" fillId="17" borderId="0" xfId="42" applyFont="1" applyFill="1" applyBorder="1" applyAlignment="1">
      <alignment horizontal="left" vertical="center"/>
    </xf>
    <xf numFmtId="0" fontId="83" fillId="17" borderId="7" xfId="42" applyFont="1" applyFill="1" applyBorder="1" applyAlignment="1">
      <alignment horizontal="center" vertical="center"/>
    </xf>
    <xf numFmtId="0" fontId="83" fillId="0" borderId="0" xfId="42" applyFont="1" applyBorder="1" applyAlignment="1" applyProtection="1">
      <alignment horizontal="left" vertical="center"/>
      <protection locked="0"/>
    </xf>
    <xf numFmtId="0" fontId="83" fillId="0" borderId="0" xfId="42" applyFont="1" applyBorder="1" applyAlignment="1" applyProtection="1">
      <alignment horizontal="center"/>
      <protection locked="0"/>
    </xf>
    <xf numFmtId="0" fontId="83" fillId="0" borderId="0" xfId="42" applyFont="1" applyBorder="1" applyAlignment="1" applyProtection="1">
      <protection locked="0"/>
    </xf>
    <xf numFmtId="16" fontId="83" fillId="0" borderId="7" xfId="42" applyNumberFormat="1" applyFont="1" applyBorder="1" applyAlignment="1">
      <alignment horizontal="left" vertical="center"/>
    </xf>
    <xf numFmtId="0" fontId="83" fillId="0" borderId="7" xfId="42" applyFont="1" applyBorder="1" applyAlignment="1">
      <alignment horizontal="left"/>
    </xf>
    <xf numFmtId="0" fontId="83" fillId="0" borderId="7" xfId="42" applyFont="1" applyBorder="1" applyProtection="1">
      <protection locked="0"/>
    </xf>
    <xf numFmtId="0" fontId="81" fillId="17" borderId="9" xfId="42" applyFont="1" applyFill="1" applyBorder="1" applyProtection="1">
      <protection locked="0"/>
    </xf>
    <xf numFmtId="0" fontId="83" fillId="17" borderId="7" xfId="42" applyFont="1" applyFill="1" applyBorder="1" applyProtection="1">
      <protection locked="0"/>
    </xf>
    <xf numFmtId="168" fontId="83" fillId="0" borderId="0" xfId="42" applyNumberFormat="1" applyFont="1" applyBorder="1" applyAlignment="1" applyProtection="1">
      <alignment horizontal="left"/>
      <protection locked="0"/>
    </xf>
    <xf numFmtId="0" fontId="83" fillId="0" borderId="0" xfId="42" applyFont="1" applyFill="1" applyAlignment="1">
      <alignment horizontal="left"/>
    </xf>
    <xf numFmtId="168" fontId="83" fillId="0" borderId="0" xfId="42" applyNumberFormat="1" applyFont="1" applyFill="1" applyBorder="1" applyAlignment="1" applyProtection="1">
      <alignment horizontal="left"/>
      <protection locked="0"/>
    </xf>
    <xf numFmtId="168" fontId="83" fillId="18" borderId="0" xfId="42" applyNumberFormat="1" applyFont="1" applyFill="1" applyBorder="1" applyAlignment="1" applyProtection="1">
      <alignment horizontal="left"/>
      <protection locked="0"/>
    </xf>
    <xf numFmtId="168" fontId="83" fillId="0" borderId="0" xfId="42" applyNumberFormat="1" applyFont="1" applyFill="1" applyBorder="1" applyAlignment="1">
      <alignment horizontal="left"/>
    </xf>
    <xf numFmtId="16" fontId="83" fillId="0" borderId="9" xfId="42" applyNumberFormat="1" applyFont="1" applyBorder="1" applyAlignment="1">
      <alignment horizontal="left" vertical="center"/>
    </xf>
    <xf numFmtId="0" fontId="83" fillId="0" borderId="9" xfId="42" applyFont="1" applyBorder="1" applyAlignment="1" applyProtection="1">
      <alignment horizontal="left"/>
      <protection locked="0"/>
    </xf>
    <xf numFmtId="0" fontId="15" fillId="18" borderId="69" xfId="0" applyFont="1" applyFill="1" applyBorder="1" applyAlignment="1">
      <alignment horizontal="left"/>
    </xf>
    <xf numFmtId="164" fontId="26" fillId="18" borderId="0" xfId="0" applyNumberFormat="1" applyFont="1" applyFill="1" applyBorder="1" applyAlignment="1">
      <alignment horizontal="left"/>
    </xf>
    <xf numFmtId="166" fontId="26" fillId="18" borderId="0" xfId="0" applyNumberFormat="1" applyFont="1" applyFill="1" applyBorder="1" applyAlignment="1">
      <alignment horizontal="left"/>
    </xf>
    <xf numFmtId="0" fontId="15" fillId="18" borderId="21" xfId="0" applyFont="1" applyFill="1" applyBorder="1" applyAlignment="1">
      <alignment horizontal="left"/>
    </xf>
    <xf numFmtId="0" fontId="25" fillId="18" borderId="77" xfId="0" applyFont="1" applyFill="1" applyBorder="1" applyAlignment="1">
      <alignment horizontal="left"/>
    </xf>
    <xf numFmtId="0" fontId="25" fillId="18" borderId="22" xfId="0" applyFont="1" applyFill="1" applyBorder="1" applyAlignment="1">
      <alignment horizontal="left"/>
    </xf>
    <xf numFmtId="0" fontId="25" fillId="18" borderId="15" xfId="0" applyFont="1" applyFill="1" applyBorder="1" applyAlignment="1">
      <alignment horizontal="right"/>
    </xf>
    <xf numFmtId="0" fontId="15" fillId="18" borderId="78" xfId="0" applyFont="1" applyFill="1" applyBorder="1" applyAlignment="1">
      <alignment horizontal="left"/>
    </xf>
    <xf numFmtId="0" fontId="15" fillId="18" borderId="74" xfId="0" applyFont="1" applyFill="1" applyBorder="1" applyAlignment="1">
      <alignment horizontal="left"/>
    </xf>
    <xf numFmtId="0" fontId="15" fillId="18" borderId="26" xfId="0" applyFont="1" applyFill="1" applyBorder="1" applyAlignment="1">
      <alignment horizontal="left" wrapText="1"/>
    </xf>
    <xf numFmtId="0" fontId="15" fillId="18" borderId="76" xfId="0" applyFont="1" applyFill="1" applyBorder="1" applyAlignment="1">
      <alignment horizontal="left" wrapText="1"/>
    </xf>
    <xf numFmtId="0" fontId="15" fillId="18" borderId="76" xfId="0" applyFont="1" applyFill="1" applyBorder="1" applyAlignment="1">
      <alignment horizontal="left"/>
    </xf>
    <xf numFmtId="0" fontId="15" fillId="51" borderId="26" xfId="0" applyFont="1" applyFill="1" applyBorder="1" applyAlignment="1">
      <alignment horizontal="left"/>
    </xf>
    <xf numFmtId="0" fontId="15" fillId="51" borderId="76" xfId="0" applyFont="1" applyFill="1" applyBorder="1" applyAlignment="1">
      <alignment horizontal="left"/>
    </xf>
    <xf numFmtId="0" fontId="15" fillId="51" borderId="77" xfId="0" applyFont="1" applyFill="1" applyBorder="1" applyAlignment="1">
      <alignment horizontal="left"/>
    </xf>
    <xf numFmtId="0" fontId="15" fillId="18" borderId="22" xfId="0" applyFont="1" applyFill="1" applyBorder="1" applyAlignment="1">
      <alignment horizontal="left" wrapText="1"/>
    </xf>
    <xf numFmtId="0" fontId="15" fillId="18" borderId="26" xfId="0" applyFont="1" applyFill="1" applyBorder="1" applyAlignment="1">
      <alignment horizontal="left"/>
    </xf>
    <xf numFmtId="0" fontId="15" fillId="18" borderId="77" xfId="0" applyFont="1" applyFill="1" applyBorder="1" applyAlignment="1">
      <alignment horizontal="left"/>
    </xf>
    <xf numFmtId="0" fontId="15" fillId="18" borderId="22" xfId="0" applyFont="1" applyFill="1" applyBorder="1" applyAlignment="1">
      <alignment horizontal="left"/>
    </xf>
    <xf numFmtId="0" fontId="25" fillId="18" borderId="7" xfId="0" applyFont="1" applyFill="1" applyBorder="1" applyAlignment="1">
      <alignment horizontal="center"/>
    </xf>
    <xf numFmtId="164" fontId="26" fillId="18" borderId="69" xfId="0" applyNumberFormat="1" applyFont="1" applyFill="1" applyBorder="1" applyAlignment="1">
      <alignment horizontal="center"/>
    </xf>
    <xf numFmtId="164" fontId="26" fillId="18" borderId="0" xfId="0" applyNumberFormat="1" applyFont="1" applyFill="1" applyBorder="1" applyAlignment="1">
      <alignment horizontal="center"/>
    </xf>
    <xf numFmtId="166" fontId="26" fillId="18" borderId="7" xfId="0" applyNumberFormat="1" applyFont="1" applyFill="1" applyBorder="1" applyAlignment="1">
      <alignment horizontal="center"/>
    </xf>
    <xf numFmtId="0" fontId="15" fillId="18" borderId="0" xfId="0" applyFont="1" applyFill="1" applyAlignment="1">
      <alignment horizontal="center"/>
    </xf>
    <xf numFmtId="166" fontId="26" fillId="18" borderId="0" xfId="0" applyNumberFormat="1" applyFont="1" applyFill="1" applyBorder="1" applyAlignment="1">
      <alignment horizontal="center"/>
    </xf>
    <xf numFmtId="0" fontId="25" fillId="18" borderId="0" xfId="0" applyFont="1" applyFill="1" applyBorder="1" applyAlignment="1">
      <alignment horizontal="left"/>
    </xf>
    <xf numFmtId="1" fontId="15" fillId="18" borderId="0" xfId="0" applyNumberFormat="1" applyFont="1" applyFill="1" applyBorder="1" applyAlignment="1">
      <alignment horizontal="left"/>
    </xf>
    <xf numFmtId="0" fontId="25" fillId="18" borderId="72" xfId="0" applyFont="1" applyFill="1" applyBorder="1" applyAlignment="1">
      <alignment horizontal="center"/>
    </xf>
    <xf numFmtId="1" fontId="15" fillId="18" borderId="73" xfId="0" applyNumberFormat="1" applyFont="1" applyFill="1" applyBorder="1" applyAlignment="1">
      <alignment horizontal="center"/>
    </xf>
    <xf numFmtId="1" fontId="15" fillId="18" borderId="72" xfId="0" applyNumberFormat="1" applyFont="1" applyFill="1" applyBorder="1" applyAlignment="1">
      <alignment horizontal="center"/>
    </xf>
    <xf numFmtId="0" fontId="15" fillId="18" borderId="78" xfId="0" applyFont="1" applyFill="1" applyBorder="1" applyAlignment="1">
      <alignment horizontal="center"/>
    </xf>
    <xf numFmtId="0" fontId="15" fillId="18" borderId="69" xfId="0" applyFont="1" applyFill="1" applyBorder="1" applyAlignment="1">
      <alignment horizontal="center"/>
    </xf>
    <xf numFmtId="0" fontId="15" fillId="18" borderId="74" xfId="0" applyFont="1" applyFill="1" applyBorder="1" applyAlignment="1">
      <alignment horizontal="center"/>
    </xf>
    <xf numFmtId="0" fontId="25" fillId="18" borderId="77" xfId="0" applyFont="1" applyFill="1" applyBorder="1" applyAlignment="1">
      <alignment horizontal="center"/>
    </xf>
    <xf numFmtId="0" fontId="25" fillId="18" borderId="22" xfId="0" applyFont="1" applyFill="1" applyBorder="1" applyAlignment="1">
      <alignment horizontal="center"/>
    </xf>
    <xf numFmtId="1" fontId="15" fillId="18" borderId="26" xfId="0" applyNumberFormat="1" applyFont="1" applyFill="1" applyBorder="1" applyAlignment="1">
      <alignment horizontal="center"/>
    </xf>
    <xf numFmtId="1" fontId="15" fillId="18" borderId="0" xfId="0" applyNumberFormat="1" applyFont="1" applyFill="1" applyBorder="1" applyAlignment="1">
      <alignment horizontal="center"/>
    </xf>
    <xf numFmtId="1" fontId="15" fillId="18" borderId="76" xfId="0" applyNumberFormat="1" applyFont="1" applyFill="1" applyBorder="1" applyAlignment="1">
      <alignment horizontal="center"/>
    </xf>
    <xf numFmtId="1" fontId="15" fillId="18" borderId="77" xfId="0" applyNumberFormat="1" applyFont="1" applyFill="1" applyBorder="1" applyAlignment="1">
      <alignment horizontal="center"/>
    </xf>
    <xf numFmtId="1" fontId="15" fillId="18" borderId="7" xfId="0" applyNumberFormat="1" applyFont="1" applyFill="1" applyBorder="1" applyAlignment="1">
      <alignment horizontal="center"/>
    </xf>
    <xf numFmtId="1" fontId="15" fillId="18" borderId="22" xfId="0" applyNumberFormat="1" applyFont="1" applyFill="1" applyBorder="1" applyAlignment="1">
      <alignment horizontal="center"/>
    </xf>
    <xf numFmtId="164" fontId="15" fillId="18" borderId="69" xfId="0" applyNumberFormat="1" applyFont="1" applyFill="1" applyBorder="1" applyAlignment="1">
      <alignment horizontal="center"/>
    </xf>
    <xf numFmtId="164" fontId="15" fillId="18" borderId="0" xfId="0" applyNumberFormat="1" applyFont="1" applyFill="1" applyBorder="1" applyAlignment="1">
      <alignment horizontal="center"/>
    </xf>
    <xf numFmtId="166" fontId="15" fillId="18" borderId="7" xfId="0" applyNumberFormat="1" applyFont="1" applyFill="1" applyBorder="1" applyAlignment="1">
      <alignment horizontal="center"/>
    </xf>
    <xf numFmtId="166" fontId="15" fillId="18" borderId="0" xfId="0" applyNumberFormat="1" applyFont="1" applyFill="1" applyBorder="1" applyAlignment="1">
      <alignment horizontal="center"/>
    </xf>
    <xf numFmtId="0" fontId="15" fillId="18" borderId="70" xfId="0" applyFont="1" applyFill="1" applyBorder="1" applyAlignment="1">
      <alignment horizontal="left"/>
    </xf>
    <xf numFmtId="0" fontId="15" fillId="18" borderId="0" xfId="0" applyFont="1" applyFill="1" applyBorder="1" applyAlignment="1">
      <alignment horizontal="center"/>
    </xf>
    <xf numFmtId="0" fontId="25" fillId="18" borderId="0" xfId="0" applyFont="1" applyFill="1" applyBorder="1" applyAlignment="1">
      <alignment horizontal="center"/>
    </xf>
    <xf numFmtId="0" fontId="25" fillId="18" borderId="26" xfId="0" applyFont="1" applyFill="1" applyBorder="1" applyAlignment="1">
      <alignment horizontal="center"/>
    </xf>
    <xf numFmtId="0" fontId="25" fillId="18" borderId="76" xfId="0" applyFont="1" applyFill="1" applyBorder="1" applyAlignment="1">
      <alignment horizontal="center"/>
    </xf>
    <xf numFmtId="1" fontId="15" fillId="18" borderId="78" xfId="0" applyNumberFormat="1" applyFont="1" applyFill="1" applyBorder="1" applyAlignment="1">
      <alignment horizontal="center"/>
    </xf>
    <xf numFmtId="1" fontId="15" fillId="18" borderId="69" xfId="0" applyNumberFormat="1" applyFont="1" applyFill="1" applyBorder="1" applyAlignment="1">
      <alignment horizontal="center"/>
    </xf>
    <xf numFmtId="1" fontId="15" fillId="18" borderId="74" xfId="0" applyNumberFormat="1" applyFont="1" applyFill="1" applyBorder="1" applyAlignment="1">
      <alignment horizontal="center"/>
    </xf>
    <xf numFmtId="0" fontId="25" fillId="18" borderId="26" xfId="0" applyFont="1" applyFill="1" applyBorder="1" applyAlignment="1">
      <alignment horizontal="left"/>
    </xf>
    <xf numFmtId="0" fontId="15" fillId="18" borderId="76" xfId="0" applyFont="1" applyFill="1" applyBorder="1" applyAlignment="1">
      <alignment horizontal="center"/>
    </xf>
    <xf numFmtId="164" fontId="15" fillId="18" borderId="76" xfId="0" applyNumberFormat="1" applyFont="1" applyFill="1" applyBorder="1" applyAlignment="1">
      <alignment horizontal="center"/>
    </xf>
    <xf numFmtId="166" fontId="15" fillId="18" borderId="22" xfId="0" applyNumberFormat="1" applyFont="1" applyFill="1" applyBorder="1" applyAlignment="1">
      <alignment horizontal="center"/>
    </xf>
    <xf numFmtId="166" fontId="15" fillId="18" borderId="76" xfId="0" applyNumberFormat="1" applyFont="1" applyFill="1" applyBorder="1" applyAlignment="1">
      <alignment horizontal="center"/>
    </xf>
    <xf numFmtId="164" fontId="15" fillId="18" borderId="74" xfId="0" applyNumberFormat="1" applyFont="1" applyFill="1" applyBorder="1" applyAlignment="1">
      <alignment horizontal="center"/>
    </xf>
    <xf numFmtId="164" fontId="26" fillId="18" borderId="74" xfId="0" applyNumberFormat="1" applyFont="1" applyFill="1" applyBorder="1" applyAlignment="1">
      <alignment horizontal="center"/>
    </xf>
    <xf numFmtId="164" fontId="26" fillId="18" borderId="76" xfId="0" applyNumberFormat="1" applyFont="1" applyFill="1" applyBorder="1" applyAlignment="1">
      <alignment horizontal="center"/>
    </xf>
    <xf numFmtId="0" fontId="0" fillId="56" borderId="0" xfId="0" applyFill="1"/>
    <xf numFmtId="0" fontId="84" fillId="56" borderId="0" xfId="0" applyFont="1" applyFill="1"/>
    <xf numFmtId="0" fontId="15" fillId="18" borderId="23" xfId="0" applyFont="1" applyFill="1" applyBorder="1" applyAlignment="1">
      <alignment horizontal="center"/>
    </xf>
    <xf numFmtId="0" fontId="15" fillId="18" borderId="9" xfId="0" applyFont="1" applyFill="1" applyBorder="1" applyAlignment="1">
      <alignment horizontal="center"/>
    </xf>
    <xf numFmtId="0" fontId="15" fillId="18" borderId="24" xfId="0" applyFont="1" applyFill="1" applyBorder="1" applyAlignment="1">
      <alignment horizontal="center"/>
    </xf>
    <xf numFmtId="0" fontId="25" fillId="18" borderId="75" xfId="0" applyFont="1" applyFill="1" applyBorder="1" applyAlignment="1">
      <alignment horizontal="left"/>
    </xf>
    <xf numFmtId="0" fontId="25" fillId="18" borderId="75" xfId="0" applyFont="1" applyFill="1" applyBorder="1" applyAlignment="1">
      <alignment horizontal="center"/>
    </xf>
    <xf numFmtId="0" fontId="15" fillId="18" borderId="23" xfId="0" applyFont="1" applyFill="1" applyBorder="1" applyAlignment="1">
      <alignment horizontal="left"/>
    </xf>
    <xf numFmtId="0" fontId="15" fillId="18" borderId="24" xfId="0" applyFont="1" applyFill="1" applyBorder="1" applyAlignment="1">
      <alignment horizontal="left"/>
    </xf>
    <xf numFmtId="0" fontId="15" fillId="18" borderId="75" xfId="0" applyFont="1" applyFill="1" applyBorder="1" applyAlignment="1">
      <alignment horizontal="left" wrapText="1"/>
    </xf>
    <xf numFmtId="0" fontId="15" fillId="18" borderId="75" xfId="0" applyFont="1" applyFill="1" applyBorder="1" applyAlignment="1">
      <alignment horizontal="left"/>
    </xf>
    <xf numFmtId="0" fontId="15" fillId="18" borderId="9" xfId="0" applyFont="1" applyFill="1" applyBorder="1" applyAlignment="1">
      <alignment horizontal="left"/>
    </xf>
    <xf numFmtId="164" fontId="26" fillId="18" borderId="9" xfId="0" applyNumberFormat="1" applyFont="1" applyFill="1" applyBorder="1" applyAlignment="1">
      <alignment horizontal="center"/>
    </xf>
    <xf numFmtId="164" fontId="26" fillId="18" borderId="24" xfId="0" applyNumberFormat="1" applyFont="1" applyFill="1" applyBorder="1" applyAlignment="1">
      <alignment horizontal="center"/>
    </xf>
    <xf numFmtId="166" fontId="26" fillId="18" borderId="75" xfId="0" applyNumberFormat="1" applyFont="1" applyFill="1" applyBorder="1" applyAlignment="1">
      <alignment horizontal="center"/>
    </xf>
    <xf numFmtId="164" fontId="15" fillId="18" borderId="23" xfId="0" applyNumberFormat="1" applyFont="1" applyFill="1" applyBorder="1" applyAlignment="1">
      <alignment horizontal="center"/>
    </xf>
    <xf numFmtId="164" fontId="15" fillId="18" borderId="9" xfId="0" applyNumberFormat="1" applyFont="1" applyFill="1" applyBorder="1" applyAlignment="1">
      <alignment horizontal="center"/>
    </xf>
    <xf numFmtId="164" fontId="15" fillId="18" borderId="24" xfId="0" applyNumberFormat="1" applyFont="1" applyFill="1" applyBorder="1" applyAlignment="1">
      <alignment horizontal="center"/>
    </xf>
    <xf numFmtId="164" fontId="15" fillId="18" borderId="26" xfId="0" applyNumberFormat="1" applyFont="1" applyFill="1" applyBorder="1" applyAlignment="1">
      <alignment horizontal="center"/>
    </xf>
    <xf numFmtId="164" fontId="15" fillId="18" borderId="77" xfId="0" applyNumberFormat="1" applyFont="1" applyFill="1" applyBorder="1" applyAlignment="1">
      <alignment horizontal="center"/>
    </xf>
    <xf numFmtId="164" fontId="15" fillId="18" borderId="7" xfId="0" applyNumberFormat="1" applyFont="1" applyFill="1" applyBorder="1" applyAlignment="1">
      <alignment horizontal="center"/>
    </xf>
    <xf numFmtId="164" fontId="15" fillId="18" borderId="75" xfId="0" applyNumberFormat="1" applyFont="1" applyFill="1" applyBorder="1" applyAlignment="1">
      <alignment horizontal="center"/>
    </xf>
    <xf numFmtId="0" fontId="2" fillId="0" borderId="0" xfId="111"/>
    <xf numFmtId="0" fontId="2" fillId="17" borderId="23" xfId="111" applyFill="1" applyBorder="1" applyAlignment="1">
      <alignment horizontal="left"/>
    </xf>
    <xf numFmtId="0" fontId="2" fillId="17" borderId="9" xfId="111" applyFill="1" applyBorder="1" applyAlignment="1">
      <alignment horizontal="left"/>
    </xf>
    <xf numFmtId="0" fontId="2" fillId="17" borderId="9" xfId="111" applyFill="1" applyBorder="1"/>
    <xf numFmtId="0" fontId="2" fillId="17" borderId="23" xfId="111" applyFill="1" applyBorder="1"/>
    <xf numFmtId="0" fontId="2" fillId="17" borderId="24" xfId="111" applyFill="1" applyBorder="1" applyAlignment="1">
      <alignment horizontal="left"/>
    </xf>
    <xf numFmtId="14" fontId="2" fillId="17" borderId="26" xfId="111" applyNumberFormat="1" applyFill="1" applyBorder="1" applyAlignment="1">
      <alignment horizontal="left"/>
    </xf>
    <xf numFmtId="0" fontId="2" fillId="17" borderId="0" xfId="111" applyFill="1" applyBorder="1" applyAlignment="1">
      <alignment horizontal="left"/>
    </xf>
    <xf numFmtId="0" fontId="2" fillId="17" borderId="0" xfId="111" applyFill="1" applyBorder="1"/>
    <xf numFmtId="14" fontId="2" fillId="17" borderId="0" xfId="111" applyNumberFormat="1" applyFill="1" applyBorder="1" applyAlignment="1">
      <alignment horizontal="left"/>
    </xf>
    <xf numFmtId="0" fontId="2" fillId="17" borderId="76" xfId="111" applyFill="1" applyBorder="1" applyAlignment="1">
      <alignment horizontal="left"/>
    </xf>
    <xf numFmtId="14" fontId="2" fillId="17" borderId="77" xfId="111" applyNumberFormat="1" applyFill="1" applyBorder="1" applyAlignment="1">
      <alignment horizontal="left"/>
    </xf>
    <xf numFmtId="0" fontId="2" fillId="17" borderId="7" xfId="111" applyFill="1" applyBorder="1" applyAlignment="1">
      <alignment horizontal="left"/>
    </xf>
    <xf numFmtId="0" fontId="2" fillId="17" borderId="77" xfId="111" applyFill="1" applyBorder="1" applyAlignment="1">
      <alignment horizontal="left"/>
    </xf>
    <xf numFmtId="0" fontId="2" fillId="17" borderId="7" xfId="111" applyFill="1" applyBorder="1"/>
    <xf numFmtId="0" fontId="2" fillId="17" borderId="77" xfId="111" applyFill="1" applyBorder="1"/>
    <xf numFmtId="14" fontId="2" fillId="17" borderId="7" xfId="111" applyNumberFormat="1" applyFill="1" applyBorder="1" applyAlignment="1">
      <alignment horizontal="left"/>
    </xf>
    <xf numFmtId="0" fontId="2" fillId="17" borderId="75" xfId="111" applyFill="1" applyBorder="1" applyAlignment="1">
      <alignment horizontal="left"/>
    </xf>
    <xf numFmtId="14" fontId="2" fillId="18" borderId="26" xfId="111" applyNumberFormat="1" applyFill="1" applyBorder="1" applyAlignment="1">
      <alignment horizontal="left"/>
    </xf>
    <xf numFmtId="0" fontId="2" fillId="18" borderId="0" xfId="111" applyFill="1" applyBorder="1" applyAlignment="1">
      <alignment horizontal="left"/>
    </xf>
    <xf numFmtId="0" fontId="2" fillId="18" borderId="76" xfId="111" applyFill="1" applyBorder="1" applyAlignment="1">
      <alignment horizontal="left"/>
    </xf>
    <xf numFmtId="0" fontId="2" fillId="18" borderId="26" xfId="111" applyFill="1" applyBorder="1" applyAlignment="1">
      <alignment horizontal="center"/>
    </xf>
    <xf numFmtId="0" fontId="2" fillId="18" borderId="0" xfId="111" applyFill="1" applyBorder="1" applyAlignment="1">
      <alignment horizontal="center"/>
    </xf>
    <xf numFmtId="0" fontId="2" fillId="18" borderId="76" xfId="111" applyFill="1" applyBorder="1" applyAlignment="1">
      <alignment horizontal="center"/>
    </xf>
    <xf numFmtId="0" fontId="2" fillId="18" borderId="26" xfId="111" applyFill="1" applyBorder="1" applyAlignment="1">
      <alignment horizontal="left"/>
    </xf>
    <xf numFmtId="0" fontId="2" fillId="18" borderId="77" xfId="111" applyFill="1" applyBorder="1" applyAlignment="1">
      <alignment horizontal="left"/>
    </xf>
    <xf numFmtId="0" fontId="2" fillId="18" borderId="7" xfId="111" applyFill="1" applyBorder="1" applyAlignment="1">
      <alignment horizontal="left"/>
    </xf>
    <xf numFmtId="0" fontId="2" fillId="18" borderId="75" xfId="111" applyFill="1" applyBorder="1" applyAlignment="1">
      <alignment horizontal="left"/>
    </xf>
    <xf numFmtId="0" fontId="2" fillId="18" borderId="77" xfId="111" applyFill="1" applyBorder="1" applyAlignment="1">
      <alignment horizontal="center"/>
    </xf>
    <xf numFmtId="0" fontId="2" fillId="18" borderId="7" xfId="111" applyFill="1" applyBorder="1" applyAlignment="1">
      <alignment horizontal="center"/>
    </xf>
    <xf numFmtId="0" fontId="2" fillId="18" borderId="75" xfId="111" applyFill="1" applyBorder="1" applyAlignment="1">
      <alignment horizontal="center"/>
    </xf>
    <xf numFmtId="0" fontId="2" fillId="17" borderId="24" xfId="111" applyFill="1" applyBorder="1"/>
    <xf numFmtId="0" fontId="2" fillId="17" borderId="75" xfId="111" applyFill="1" applyBorder="1"/>
    <xf numFmtId="0" fontId="2" fillId="18" borderId="77" xfId="111" applyFill="1" applyBorder="1"/>
    <xf numFmtId="0" fontId="2" fillId="18" borderId="7" xfId="111" applyFill="1" applyBorder="1"/>
    <xf numFmtId="0" fontId="2" fillId="18" borderId="0" xfId="111" applyFill="1" applyBorder="1"/>
    <xf numFmtId="14" fontId="2" fillId="17" borderId="26" xfId="111" applyNumberFormat="1" applyFill="1" applyBorder="1"/>
    <xf numFmtId="0" fontId="7" fillId="18" borderId="69" xfId="0" applyFont="1" applyFill="1" applyBorder="1"/>
    <xf numFmtId="16" fontId="0" fillId="18" borderId="69" xfId="0" applyNumberFormat="1" applyFill="1" applyBorder="1" applyAlignment="1">
      <alignment horizontal="center"/>
    </xf>
    <xf numFmtId="0" fontId="7" fillId="18" borderId="69" xfId="0" applyFont="1" applyFill="1" applyBorder="1" applyAlignment="1">
      <alignment horizontal="center"/>
    </xf>
    <xf numFmtId="0" fontId="7" fillId="18" borderId="0" xfId="0" applyFont="1" applyFill="1" applyBorder="1"/>
    <xf numFmtId="16" fontId="0" fillId="18" borderId="0" xfId="0" applyNumberFormat="1" applyFill="1" applyBorder="1" applyAlignment="1">
      <alignment horizontal="center"/>
    </xf>
    <xf numFmtId="0" fontId="7" fillId="18" borderId="0" xfId="0" applyFont="1" applyFill="1" applyBorder="1" applyAlignment="1">
      <alignment horizontal="center"/>
    </xf>
    <xf numFmtId="0" fontId="7" fillId="18" borderId="7" xfId="0" applyFont="1" applyFill="1" applyBorder="1"/>
    <xf numFmtId="16" fontId="0" fillId="18" borderId="7" xfId="0" applyNumberFormat="1" applyFill="1" applyBorder="1" applyAlignment="1">
      <alignment horizontal="center"/>
    </xf>
    <xf numFmtId="0" fontId="7" fillId="18" borderId="7" xfId="0" applyFont="1" applyFill="1" applyBorder="1" applyAlignment="1">
      <alignment horizontal="center"/>
    </xf>
    <xf numFmtId="0" fontId="7" fillId="17" borderId="70" xfId="0" applyFont="1" applyFill="1" applyBorder="1"/>
    <xf numFmtId="0" fontId="7" fillId="17" borderId="70" xfId="0" applyFont="1" applyFill="1" applyBorder="1" applyAlignment="1">
      <alignment horizontal="center"/>
    </xf>
    <xf numFmtId="169" fontId="7" fillId="18" borderId="69" xfId="0" applyNumberFormat="1" applyFont="1" applyFill="1" applyBorder="1" applyAlignment="1">
      <alignment horizontal="center"/>
    </xf>
    <xf numFmtId="169" fontId="7" fillId="18" borderId="0" xfId="0" applyNumberFormat="1" applyFont="1" applyFill="1" applyBorder="1" applyAlignment="1">
      <alignment horizontal="center"/>
    </xf>
    <xf numFmtId="169" fontId="7" fillId="18" borderId="7" xfId="0" applyNumberFormat="1" applyFont="1" applyFill="1" applyBorder="1" applyAlignment="1">
      <alignment horizontal="center"/>
    </xf>
    <xf numFmtId="0" fontId="0" fillId="0" borderId="0" xfId="0" applyAlignment="1">
      <alignment horizontal="center"/>
    </xf>
    <xf numFmtId="0" fontId="87" fillId="0" borderId="6" xfId="0" applyFont="1" applyBorder="1" applyAlignment="1">
      <alignment horizontal="left"/>
    </xf>
    <xf numFmtId="0" fontId="88" fillId="0" borderId="6" xfId="0" applyFont="1" applyBorder="1" applyAlignment="1">
      <alignment horizontal="left"/>
    </xf>
    <xf numFmtId="0" fontId="87" fillId="0" borderId="6" xfId="0" applyFont="1" applyBorder="1" applyAlignment="1">
      <alignment horizontal="center"/>
    </xf>
    <xf numFmtId="0" fontId="87" fillId="0" borderId="6" xfId="0" applyFont="1" applyBorder="1"/>
    <xf numFmtId="2" fontId="15" fillId="18" borderId="9" xfId="0" applyNumberFormat="1" applyFont="1" applyFill="1" applyBorder="1" applyAlignment="1">
      <alignment horizontal="center"/>
    </xf>
    <xf numFmtId="2" fontId="15" fillId="18" borderId="0" xfId="0" applyNumberFormat="1" applyFont="1" applyFill="1" applyBorder="1" applyAlignment="1">
      <alignment horizontal="center"/>
    </xf>
    <xf numFmtId="2" fontId="15" fillId="18" borderId="7" xfId="0" applyNumberFormat="1" applyFont="1" applyFill="1" applyBorder="1" applyAlignment="1">
      <alignment horizontal="center"/>
    </xf>
    <xf numFmtId="2" fontId="26" fillId="18" borderId="0" xfId="0" applyNumberFormat="1" applyFont="1" applyFill="1" applyBorder="1" applyAlignment="1">
      <alignment horizontal="center"/>
    </xf>
    <xf numFmtId="0" fontId="33" fillId="18" borderId="0" xfId="0" applyFont="1" applyFill="1" applyBorder="1" applyAlignment="1">
      <alignment horizontal="right"/>
    </xf>
    <xf numFmtId="9" fontId="33" fillId="18" borderId="0" xfId="39" applyNumberFormat="1" applyFont="1" applyFill="1" applyBorder="1" applyAlignment="1">
      <alignment horizontal="center"/>
    </xf>
    <xf numFmtId="0" fontId="33" fillId="18" borderId="0" xfId="39" applyFont="1" applyFill="1" applyBorder="1" applyAlignment="1">
      <alignment horizontal="center"/>
    </xf>
    <xf numFmtId="2" fontId="31" fillId="18" borderId="0" xfId="0" applyNumberFormat="1" applyFont="1" applyFill="1" applyBorder="1" applyAlignment="1">
      <alignment horizontal="left" vertical="center" wrapText="1"/>
    </xf>
    <xf numFmtId="3" fontId="31" fillId="18" borderId="0" xfId="43" applyNumberFormat="1" applyFont="1" applyFill="1" applyBorder="1" applyAlignment="1">
      <alignment horizontal="center"/>
    </xf>
    <xf numFmtId="164" fontId="31" fillId="18" borderId="0" xfId="0" applyNumberFormat="1" applyFont="1" applyFill="1" applyBorder="1" applyAlignment="1">
      <alignment horizontal="center"/>
    </xf>
    <xf numFmtId="2" fontId="31" fillId="18" borderId="0" xfId="0" applyNumberFormat="1" applyFont="1" applyFill="1" applyBorder="1" applyAlignment="1">
      <alignment horizontal="center"/>
    </xf>
    <xf numFmtId="1" fontId="31" fillId="18" borderId="0" xfId="0" applyNumberFormat="1" applyFont="1" applyFill="1" applyBorder="1" applyAlignment="1">
      <alignment horizontal="center"/>
    </xf>
    <xf numFmtId="2" fontId="31" fillId="57" borderId="0" xfId="0" applyNumberFormat="1" applyFont="1" applyFill="1" applyBorder="1" applyAlignment="1">
      <alignment horizontal="center"/>
    </xf>
    <xf numFmtId="1" fontId="31" fillId="57" borderId="0" xfId="0" applyNumberFormat="1" applyFont="1" applyFill="1" applyBorder="1" applyAlignment="1">
      <alignment horizontal="center"/>
    </xf>
    <xf numFmtId="2" fontId="31" fillId="58" borderId="0" xfId="0" applyNumberFormat="1" applyFont="1" applyFill="1" applyBorder="1" applyAlignment="1">
      <alignment horizontal="left" vertical="center" wrapText="1"/>
    </xf>
    <xf numFmtId="1" fontId="31" fillId="16" borderId="0" xfId="0" applyNumberFormat="1" applyFont="1" applyFill="1" applyBorder="1" applyAlignment="1">
      <alignment horizontal="center"/>
    </xf>
    <xf numFmtId="3" fontId="31" fillId="18" borderId="0" xfId="0" applyNumberFormat="1" applyFont="1" applyFill="1" applyBorder="1" applyAlignment="1">
      <alignment horizontal="center"/>
    </xf>
    <xf numFmtId="164" fontId="15" fillId="18" borderId="0" xfId="0" applyNumberFormat="1" applyFont="1" applyFill="1" applyAlignment="1">
      <alignment horizontal="center"/>
    </xf>
    <xf numFmtId="1" fontId="15" fillId="18" borderId="0" xfId="0" applyNumberFormat="1" applyFont="1" applyFill="1" applyAlignment="1">
      <alignment horizontal="center"/>
    </xf>
    <xf numFmtId="0" fontId="15" fillId="18" borderId="0" xfId="0" applyFont="1" applyFill="1" applyAlignment="1">
      <alignment wrapText="1"/>
    </xf>
    <xf numFmtId="2" fontId="15" fillId="18" borderId="0" xfId="0" applyNumberFormat="1" applyFont="1" applyFill="1" applyAlignment="1">
      <alignment horizontal="center"/>
    </xf>
    <xf numFmtId="0" fontId="15" fillId="18" borderId="7" xfId="0" applyFont="1" applyFill="1" applyBorder="1" applyAlignment="1">
      <alignment horizontal="center"/>
    </xf>
    <xf numFmtId="0" fontId="15" fillId="18" borderId="77" xfId="0" applyFont="1" applyFill="1" applyBorder="1" applyAlignment="1">
      <alignment horizontal="center"/>
    </xf>
    <xf numFmtId="0" fontId="15" fillId="18" borderId="70" xfId="0" applyFont="1" applyFill="1" applyBorder="1" applyAlignment="1">
      <alignment horizontal="center"/>
    </xf>
    <xf numFmtId="0" fontId="15" fillId="18" borderId="77" xfId="0" applyFont="1" applyFill="1" applyBorder="1" applyAlignment="1">
      <alignment horizontal="left" wrapText="1"/>
    </xf>
    <xf numFmtId="0" fontId="25" fillId="18" borderId="0" xfId="0" applyFont="1" applyFill="1" applyAlignment="1">
      <alignment horizontal="left"/>
    </xf>
    <xf numFmtId="0" fontId="15" fillId="18" borderId="7" xfId="0" applyFont="1" applyFill="1" applyBorder="1"/>
    <xf numFmtId="0" fontId="15" fillId="18" borderId="70" xfId="0" applyFont="1" applyFill="1" applyBorder="1" applyAlignment="1">
      <alignment horizontal="left" wrapText="1"/>
    </xf>
    <xf numFmtId="1" fontId="15" fillId="59" borderId="0" xfId="0" applyNumberFormat="1" applyFont="1" applyFill="1" applyAlignment="1">
      <alignment horizontal="center"/>
    </xf>
    <xf numFmtId="1" fontId="15" fillId="59" borderId="7" xfId="0" applyNumberFormat="1" applyFont="1" applyFill="1" applyBorder="1" applyAlignment="1">
      <alignment horizontal="center"/>
    </xf>
    <xf numFmtId="164" fontId="15" fillId="18" borderId="0" xfId="0" applyNumberFormat="1" applyFont="1" applyFill="1" applyAlignment="1">
      <alignment horizontal="left"/>
    </xf>
    <xf numFmtId="164" fontId="15" fillId="18" borderId="7" xfId="0" applyNumberFormat="1" applyFont="1" applyFill="1" applyBorder="1" applyAlignment="1">
      <alignment horizontal="left"/>
    </xf>
    <xf numFmtId="1" fontId="15" fillId="18" borderId="0" xfId="0" applyNumberFormat="1" applyFont="1" applyFill="1" applyAlignment="1">
      <alignment horizontal="left"/>
    </xf>
    <xf numFmtId="1" fontId="15" fillId="18" borderId="7" xfId="0" applyNumberFormat="1" applyFont="1" applyFill="1" applyBorder="1" applyAlignment="1">
      <alignment horizontal="left"/>
    </xf>
    <xf numFmtId="0" fontId="89" fillId="18" borderId="0" xfId="0" applyFont="1" applyFill="1" applyAlignment="1">
      <alignment horizontal="center"/>
    </xf>
    <xf numFmtId="0" fontId="89" fillId="51" borderId="0" xfId="0" applyFont="1" applyFill="1" applyBorder="1" applyAlignment="1">
      <alignment horizontal="left"/>
    </xf>
    <xf numFmtId="0" fontId="89" fillId="18" borderId="0" xfId="0" applyFont="1" applyFill="1" applyAlignment="1">
      <alignment horizontal="left"/>
    </xf>
    <xf numFmtId="0" fontId="89" fillId="18" borderId="0" xfId="0" applyFont="1" applyFill="1"/>
    <xf numFmtId="0" fontId="89" fillId="18" borderId="0" xfId="0" applyFont="1" applyFill="1" applyAlignment="1">
      <alignment wrapText="1"/>
    </xf>
    <xf numFmtId="0" fontId="89" fillId="18" borderId="0" xfId="0" applyFont="1" applyFill="1" applyBorder="1" applyAlignment="1">
      <alignment horizontal="left"/>
    </xf>
    <xf numFmtId="0" fontId="89" fillId="18" borderId="0" xfId="0" applyFont="1" applyFill="1" applyBorder="1" applyAlignment="1"/>
    <xf numFmtId="0" fontId="89" fillId="18" borderId="0" xfId="0" applyFont="1" applyFill="1" applyBorder="1" applyAlignment="1">
      <alignment horizontal="center"/>
    </xf>
    <xf numFmtId="0" fontId="89" fillId="18" borderId="0" xfId="0" applyFont="1" applyFill="1" applyBorder="1" applyAlignment="1">
      <alignment horizontal="left" wrapText="1"/>
    </xf>
    <xf numFmtId="0" fontId="89" fillId="18" borderId="0" xfId="0" applyFont="1" applyFill="1" applyAlignment="1"/>
    <xf numFmtId="0" fontId="89" fillId="18" borderId="0" xfId="0" applyFont="1" applyFill="1" applyAlignment="1">
      <alignment horizontal="left" wrapText="1"/>
    </xf>
    <xf numFmtId="0" fontId="90" fillId="18" borderId="0" xfId="0" applyFont="1" applyFill="1" applyBorder="1" applyAlignment="1">
      <alignment horizontal="center"/>
    </xf>
    <xf numFmtId="164" fontId="89" fillId="18" borderId="0" xfId="0" applyNumberFormat="1" applyFont="1" applyFill="1" applyBorder="1" applyAlignment="1">
      <alignment horizontal="center"/>
    </xf>
    <xf numFmtId="2" fontId="89" fillId="18" borderId="0" xfId="0" applyNumberFormat="1" applyFont="1" applyFill="1" applyBorder="1" applyAlignment="1">
      <alignment horizontal="center"/>
    </xf>
    <xf numFmtId="1" fontId="89" fillId="18" borderId="0" xfId="0" applyNumberFormat="1" applyFont="1" applyFill="1"/>
    <xf numFmtId="164" fontId="91" fillId="18" borderId="0" xfId="0" applyNumberFormat="1" applyFont="1" applyFill="1" applyBorder="1" applyAlignment="1">
      <alignment horizontal="center"/>
    </xf>
    <xf numFmtId="164" fontId="89" fillId="18" borderId="0" xfId="0" applyNumberFormat="1" applyFont="1" applyFill="1" applyBorder="1" applyAlignment="1">
      <alignment horizontal="left"/>
    </xf>
    <xf numFmtId="2" fontId="91" fillId="18" borderId="0" xfId="0" applyNumberFormat="1" applyFont="1" applyFill="1" applyBorder="1" applyAlignment="1">
      <alignment horizontal="center"/>
    </xf>
    <xf numFmtId="0" fontId="90" fillId="18" borderId="0" xfId="0" applyFont="1" applyFill="1" applyBorder="1" applyAlignment="1">
      <alignment horizontal="right"/>
    </xf>
    <xf numFmtId="0" fontId="90" fillId="18" borderId="0" xfId="0" applyFont="1" applyFill="1" applyBorder="1" applyAlignment="1">
      <alignment horizontal="left"/>
    </xf>
    <xf numFmtId="166" fontId="91" fillId="18" borderId="0" xfId="0" applyNumberFormat="1" applyFont="1" applyFill="1" applyBorder="1" applyAlignment="1">
      <alignment horizontal="center"/>
    </xf>
    <xf numFmtId="0" fontId="25" fillId="18" borderId="68" xfId="0" applyFont="1" applyFill="1" applyBorder="1" applyAlignment="1">
      <alignment horizontal="left"/>
    </xf>
    <xf numFmtId="0" fontId="15" fillId="18" borderId="26" xfId="0" applyFont="1" applyFill="1" applyBorder="1" applyAlignment="1">
      <alignment horizontal="center"/>
    </xf>
    <xf numFmtId="0" fontId="25" fillId="18" borderId="15" xfId="0" applyFont="1" applyFill="1" applyBorder="1" applyAlignment="1">
      <alignment horizontal="left"/>
    </xf>
    <xf numFmtId="0" fontId="25" fillId="18" borderId="72" xfId="0" applyFont="1" applyFill="1" applyBorder="1" applyAlignment="1">
      <alignment horizontal="left"/>
    </xf>
    <xf numFmtId="0" fontId="25" fillId="18" borderId="77" xfId="0" applyFont="1" applyFill="1" applyBorder="1" applyAlignment="1">
      <alignment horizontal="right"/>
    </xf>
    <xf numFmtId="0" fontId="15" fillId="18" borderId="73" xfId="0" applyFont="1" applyFill="1" applyBorder="1" applyAlignment="1">
      <alignment horizontal="center"/>
    </xf>
    <xf numFmtId="0" fontId="15" fillId="18" borderId="0" xfId="0" applyFont="1" applyFill="1" applyBorder="1"/>
    <xf numFmtId="0" fontId="15" fillId="18" borderId="69" xfId="0" applyFont="1" applyFill="1" applyBorder="1"/>
    <xf numFmtId="166" fontId="26" fillId="18" borderId="69" xfId="0" applyNumberFormat="1" applyFont="1" applyFill="1" applyBorder="1" applyAlignment="1">
      <alignment horizontal="center"/>
    </xf>
    <xf numFmtId="166" fontId="15" fillId="18" borderId="69" xfId="0" applyNumberFormat="1" applyFont="1" applyFill="1" applyBorder="1" applyAlignment="1">
      <alignment horizontal="center"/>
    </xf>
    <xf numFmtId="0" fontId="25" fillId="18" borderId="79" xfId="0" applyFont="1" applyFill="1" applyBorder="1" applyAlignment="1">
      <alignment horizontal="left"/>
    </xf>
    <xf numFmtId="0" fontId="25" fillId="18" borderId="0" xfId="0" applyFont="1" applyFill="1" applyBorder="1"/>
    <xf numFmtId="0" fontId="89" fillId="18" borderId="0" xfId="0" applyFont="1" applyFill="1" applyBorder="1"/>
    <xf numFmtId="1" fontId="89" fillId="18" borderId="0" xfId="0" applyNumberFormat="1" applyFont="1" applyFill="1" applyBorder="1"/>
    <xf numFmtId="0" fontId="89" fillId="51" borderId="0" xfId="0" applyFont="1" applyFill="1" applyBorder="1"/>
    <xf numFmtId="0" fontId="89" fillId="0" borderId="0" xfId="0" applyFont="1" applyBorder="1" applyAlignment="1">
      <alignment wrapText="1"/>
    </xf>
    <xf numFmtId="0" fontId="33" fillId="18" borderId="0" xfId="0" applyFont="1" applyFill="1" applyBorder="1" applyAlignment="1">
      <alignment horizontal="left"/>
    </xf>
    <xf numFmtId="0" fontId="15" fillId="51" borderId="0" xfId="0" applyFont="1" applyFill="1" applyBorder="1"/>
    <xf numFmtId="2" fontId="15" fillId="18" borderId="0" xfId="0" applyNumberFormat="1" applyFont="1" applyFill="1" applyBorder="1"/>
    <xf numFmtId="0" fontId="25" fillId="18" borderId="80" xfId="0" applyFont="1" applyFill="1" applyBorder="1" applyAlignment="1">
      <alignment horizontal="left"/>
    </xf>
    <xf numFmtId="0" fontId="25" fillId="18" borderId="80" xfId="0" applyFont="1" applyFill="1" applyBorder="1" applyAlignment="1">
      <alignment horizontal="right"/>
    </xf>
    <xf numFmtId="0" fontId="15" fillId="18" borderId="79" xfId="0" applyFont="1" applyFill="1" applyBorder="1" applyAlignment="1">
      <alignment horizontal="left"/>
    </xf>
    <xf numFmtId="164" fontId="15" fillId="18" borderId="78" xfId="0" applyNumberFormat="1" applyFont="1" applyFill="1" applyBorder="1" applyAlignment="1">
      <alignment horizontal="center"/>
    </xf>
    <xf numFmtId="0" fontId="1" fillId="0" borderId="0" xfId="111" applyFont="1"/>
    <xf numFmtId="0" fontId="2" fillId="17" borderId="78" xfId="111" applyFill="1" applyBorder="1" applyAlignment="1">
      <alignment horizontal="left"/>
    </xf>
    <xf numFmtId="0" fontId="2" fillId="0" borderId="78" xfId="111" applyBorder="1"/>
    <xf numFmtId="0" fontId="15" fillId="0" borderId="9" xfId="0" applyFont="1" applyFill="1" applyBorder="1" applyAlignment="1">
      <alignment horizontal="left" wrapText="1"/>
    </xf>
    <xf numFmtId="0" fontId="27" fillId="0" borderId="9" xfId="0" applyFont="1" applyFill="1" applyBorder="1" applyAlignment="1">
      <alignment wrapText="1"/>
    </xf>
    <xf numFmtId="0" fontId="15" fillId="16" borderId="8" xfId="0" applyFont="1" applyFill="1" applyBorder="1" applyAlignment="1">
      <alignment vertical="top" wrapText="1"/>
    </xf>
    <xf numFmtId="0" fontId="27" fillId="0" borderId="8" xfId="0" applyFont="1" applyBorder="1" applyAlignment="1">
      <alignment vertical="top" wrapText="1"/>
    </xf>
    <xf numFmtId="0" fontId="15" fillId="16" borderId="0" xfId="0" applyFont="1" applyFill="1" applyBorder="1" applyAlignment="1">
      <alignment horizontal="left" vertical="top"/>
    </xf>
    <xf numFmtId="0" fontId="0" fillId="0" borderId="0" xfId="0" applyBorder="1" applyAlignment="1">
      <alignment vertical="top"/>
    </xf>
    <xf numFmtId="0" fontId="15" fillId="0" borderId="7" xfId="0" applyFont="1" applyFill="1" applyBorder="1" applyAlignment="1">
      <alignment horizontal="left" vertical="top" wrapText="1"/>
    </xf>
    <xf numFmtId="0" fontId="15" fillId="16" borderId="7" xfId="0" applyFont="1" applyFill="1" applyBorder="1" applyAlignment="1">
      <alignment horizontal="left" wrapText="1"/>
    </xf>
    <xf numFmtId="0" fontId="15" fillId="0" borderId="0" xfId="0" applyNumberFormat="1" applyFont="1" applyFill="1" applyBorder="1" applyAlignment="1">
      <alignment horizontal="left" vertical="top" wrapText="1"/>
    </xf>
    <xf numFmtId="0" fontId="15" fillId="0" borderId="0" xfId="0" applyNumberFormat="1" applyFont="1" applyFill="1" applyBorder="1" applyAlignment="1">
      <alignment horizontal="left" wrapText="1"/>
    </xf>
    <xf numFmtId="0" fontId="77" fillId="0" borderId="0" xfId="0" applyNumberFormat="1" applyFont="1" applyFill="1" applyBorder="1" applyAlignment="1">
      <alignment horizontal="left" wrapText="1"/>
    </xf>
    <xf numFmtId="0" fontId="25" fillId="17" borderId="9" xfId="42" applyFont="1" applyFill="1" applyBorder="1" applyAlignment="1" applyProtection="1">
      <alignment horizontal="left"/>
    </xf>
    <xf numFmtId="49" fontId="15" fillId="0" borderId="29" xfId="47" applyNumberFormat="1" applyFont="1" applyBorder="1" applyAlignment="1"/>
    <xf numFmtId="49" fontId="15" fillId="0" borderId="30" xfId="47" applyNumberFormat="1" applyFont="1" applyBorder="1" applyAlignment="1"/>
    <xf numFmtId="49" fontId="15" fillId="0" borderId="31" xfId="47" applyNumberFormat="1" applyFont="1" applyBorder="1" applyAlignment="1"/>
    <xf numFmtId="49" fontId="15" fillId="0" borderId="25" xfId="47" applyNumberFormat="1" applyFont="1" applyBorder="1" applyAlignment="1"/>
    <xf numFmtId="49" fontId="15" fillId="0" borderId="22" xfId="47" applyNumberFormat="1" applyFont="1" applyBorder="1" applyAlignment="1"/>
    <xf numFmtId="49" fontId="15" fillId="0" borderId="32" xfId="47" applyNumberFormat="1" applyFont="1" applyBorder="1" applyAlignment="1"/>
    <xf numFmtId="49" fontId="15" fillId="0" borderId="15" xfId="0" applyNumberFormat="1" applyFont="1" applyBorder="1" applyAlignment="1"/>
    <xf numFmtId="49" fontId="15" fillId="0" borderId="21" xfId="0" applyNumberFormat="1" applyFont="1" applyBorder="1" applyAlignment="1"/>
    <xf numFmtId="49" fontId="15" fillId="0" borderId="15" xfId="47" applyNumberFormat="1" applyFont="1" applyBorder="1" applyAlignment="1"/>
    <xf numFmtId="49" fontId="15" fillId="0" borderId="21" xfId="47" applyNumberFormat="1" applyFont="1" applyBorder="1" applyAlignment="1"/>
    <xf numFmtId="49" fontId="15" fillId="0" borderId="33" xfId="47" applyNumberFormat="1" applyFont="1" applyBorder="1" applyAlignment="1"/>
    <xf numFmtId="49" fontId="15" fillId="0" borderId="23" xfId="47" applyNumberFormat="1" applyFont="1" applyBorder="1" applyAlignment="1"/>
    <xf numFmtId="49" fontId="15" fillId="0" borderId="24" xfId="47" applyNumberFormat="1" applyFont="1" applyBorder="1" applyAlignment="1"/>
    <xf numFmtId="49" fontId="15" fillId="0" borderId="34" xfId="47" applyNumberFormat="1" applyFont="1" applyBorder="1" applyAlignment="1"/>
    <xf numFmtId="49" fontId="15" fillId="0" borderId="35" xfId="47" applyNumberFormat="1" applyFont="1" applyBorder="1" applyAlignment="1"/>
    <xf numFmtId="49" fontId="15" fillId="0" borderId="36" xfId="47" applyNumberFormat="1" applyFont="1" applyBorder="1" applyAlignment="1"/>
    <xf numFmtId="49" fontId="15" fillId="0" borderId="37" xfId="47" applyNumberFormat="1" applyFont="1" applyBorder="1" applyAlignment="1"/>
    <xf numFmtId="0" fontId="25" fillId="17" borderId="9" xfId="95" applyFont="1" applyFill="1" applyBorder="1" applyAlignment="1">
      <alignment horizontal="left" vertical="center"/>
    </xf>
    <xf numFmtId="0" fontId="31" fillId="17" borderId="7" xfId="95" applyFont="1" applyFill="1" applyBorder="1" applyAlignment="1">
      <alignment horizontal="left" vertical="center"/>
    </xf>
    <xf numFmtId="0" fontId="31" fillId="17" borderId="7" xfId="95" applyFont="1" applyFill="1" applyBorder="1" applyAlignment="1">
      <alignment horizontal="left"/>
    </xf>
    <xf numFmtId="0" fontId="25" fillId="17" borderId="8" xfId="39" applyFont="1" applyFill="1" applyBorder="1" applyAlignment="1">
      <alignment horizontal="left"/>
    </xf>
  </cellXfs>
  <cellStyles count="112">
    <cellStyle name="20% - Dekorfärg1" xfId="72" builtinId="30" hidden="1"/>
    <cellStyle name="20% - Dekorfärg1" xfId="1"/>
    <cellStyle name="20% - Dekorfärg2" xfId="76" builtinId="34" hidden="1"/>
    <cellStyle name="20% - Dekorfärg2" xfId="2"/>
    <cellStyle name="20% - Dekorfärg3" xfId="80" builtinId="38" hidden="1"/>
    <cellStyle name="20% - Dekorfärg3" xfId="3"/>
    <cellStyle name="20% - Dekorfärg4" xfId="84" builtinId="42" hidden="1"/>
    <cellStyle name="20% - Dekorfärg4" xfId="4"/>
    <cellStyle name="20% - Dekorfärg5" xfId="88" builtinId="46" hidden="1"/>
    <cellStyle name="20% - Dekorfärg5" xfId="5"/>
    <cellStyle name="20% - Dekorfärg6" xfId="92" builtinId="50" hidden="1"/>
    <cellStyle name="20% - Dekorfärg6" xfId="6"/>
    <cellStyle name="40% - Dekorfärg1" xfId="73" builtinId="31" hidden="1"/>
    <cellStyle name="40% - Dekorfärg1" xfId="7"/>
    <cellStyle name="40% - Dekorfärg2" xfId="77" builtinId="35" hidden="1"/>
    <cellStyle name="40% - Dekorfärg2" xfId="8"/>
    <cellStyle name="40% - Dekorfärg3" xfId="81" builtinId="39" hidden="1"/>
    <cellStyle name="40% - Dekorfärg3" xfId="9"/>
    <cellStyle name="40% - Dekorfärg4" xfId="85" builtinId="43" hidden="1"/>
    <cellStyle name="40% - Dekorfärg4" xfId="10"/>
    <cellStyle name="40% - Dekorfärg5" xfId="89" builtinId="47" hidden="1"/>
    <cellStyle name="40% - Dekorfärg5" xfId="11"/>
    <cellStyle name="40% - Dekorfärg6" xfId="93" builtinId="51" hidden="1"/>
    <cellStyle name="40% - Dekorfärg6" xfId="12"/>
    <cellStyle name="60% - Dekorfärg1" xfId="74" builtinId="32" hidden="1"/>
    <cellStyle name="60% - Dekorfärg1" xfId="13"/>
    <cellStyle name="60% - Dekorfärg2" xfId="78" builtinId="36" hidden="1"/>
    <cellStyle name="60% - Dekorfärg2" xfId="14"/>
    <cellStyle name="60% - Dekorfärg3" xfId="82" builtinId="40" hidden="1"/>
    <cellStyle name="60% - Dekorfärg3" xfId="15"/>
    <cellStyle name="60% - Dekorfärg4" xfId="86" builtinId="44" hidden="1"/>
    <cellStyle name="60% - Dekorfärg4" xfId="16"/>
    <cellStyle name="60% - Dekorfärg5" xfId="90" builtinId="48" hidden="1"/>
    <cellStyle name="60% - Dekorfärg5" xfId="17"/>
    <cellStyle name="60% - Dekorfärg6" xfId="94" builtinId="52" hidden="1"/>
    <cellStyle name="60% - Dekorfärg6" xfId="18"/>
    <cellStyle name="Anteckning" xfId="68" hidden="1"/>
    <cellStyle name="Anteckning" xfId="96"/>
    <cellStyle name="Beräkning" xfId="64" hidden="1"/>
    <cellStyle name="Beräkning" xfId="97"/>
    <cellStyle name="Bra" xfId="60" hidden="1"/>
    <cellStyle name="Bra" xfId="98"/>
    <cellStyle name="Dålig" xfId="61" builtinId="27" hidden="1"/>
    <cellStyle name="Dålig" xfId="19"/>
    <cellStyle name="Färg1" xfId="71" builtinId="29" hidden="1"/>
    <cellStyle name="Färg1" xfId="20"/>
    <cellStyle name="Färg2" xfId="75" builtinId="33" hidden="1"/>
    <cellStyle name="Färg2" xfId="21"/>
    <cellStyle name="Färg3" xfId="79" builtinId="37" hidden="1"/>
    <cellStyle name="Färg3" xfId="22"/>
    <cellStyle name="Färg4" xfId="83" builtinId="41" hidden="1"/>
    <cellStyle name="Färg4" xfId="23"/>
    <cellStyle name="Färg5" xfId="87" builtinId="45" hidden="1"/>
    <cellStyle name="Färg5" xfId="24"/>
    <cellStyle name="Färg6" xfId="91" builtinId="49" hidden="1"/>
    <cellStyle name="Färg6" xfId="25"/>
    <cellStyle name="Förklarande text" xfId="69" builtinId="53" hidden="1"/>
    <cellStyle name="Förklarande text" xfId="26"/>
    <cellStyle name="Hyperlink 2" xfId="28"/>
    <cellStyle name="Hyperlänk" xfId="27" builtinId="8"/>
    <cellStyle name="Indata" xfId="62" hidden="1"/>
    <cellStyle name="Indata" xfId="99"/>
    <cellStyle name="Kontrollcell" xfId="66" builtinId="23" hidden="1"/>
    <cellStyle name="Kontrollcell" xfId="29"/>
    <cellStyle name="Länkad cell" xfId="65" builtinId="24" hidden="1"/>
    <cellStyle name="Länkad cell" xfId="30"/>
    <cellStyle name="Neutral" xfId="31" builtinId="28" customBuiltin="1"/>
    <cellStyle name="Normal" xfId="0" builtinId="0"/>
    <cellStyle name="Normal 10" xfId="106"/>
    <cellStyle name="Normal 11" xfId="109"/>
    <cellStyle name="Normal 12" xfId="111"/>
    <cellStyle name="Normal 2" xfId="32"/>
    <cellStyle name="Normal 2 2" xfId="33"/>
    <cellStyle name="Normal 2 2 2" xfId="108"/>
    <cellStyle name="Normal 2_427 2011 Rapportbilaga 120104" xfId="34"/>
    <cellStyle name="Normal 3" xfId="35"/>
    <cellStyle name="Normal 4" xfId="36"/>
    <cellStyle name="Normal 5" xfId="37"/>
    <cellStyle name="Normal 6" xfId="102"/>
    <cellStyle name="Normal 7" xfId="103"/>
    <cellStyle name="Normal 8" xfId="104"/>
    <cellStyle name="Normal 9" xfId="105"/>
    <cellStyle name="Normal_101 Sorter 2006" xfId="38"/>
    <cellStyle name="Normal_402 bladsv" xfId="39"/>
    <cellStyle name="Normal_487 Total Växthus o fältförsök Dupont 2007" xfId="40"/>
    <cellStyle name="Normal_488 Total Bayer 2007" xfId="41"/>
    <cellStyle name="Normal_488 Total Bayer 2007 2" xfId="42"/>
    <cellStyle name="Normal_488 Total Bayer 2007_427 2011 Rapportbilaga 120104" xfId="107"/>
    <cellStyle name="Normal_490 angreppsgrad vid beh 102 2005" xfId="95"/>
    <cellStyle name="Normal_Dupont" xfId="43"/>
    <cellStyle name="Normal_fblad" xfId="44"/>
    <cellStyle name="Normal_ON Markoplysninger 2" xfId="110"/>
    <cellStyle name="Normal_Project agreement" xfId="45"/>
    <cellStyle name="Normal_Sprutjournal L5-400 2" xfId="46"/>
    <cellStyle name="Normal_sprutjournal slutg 2" xfId="47"/>
    <cellStyle name="Rubrik" xfId="55" hidden="1"/>
    <cellStyle name="Rubrik" xfId="100"/>
    <cellStyle name="Rubrik 1" xfId="56" builtinId="16" hidden="1"/>
    <cellStyle name="Rubrik 1" xfId="48"/>
    <cellStyle name="Rubrik 2" xfId="57" builtinId="17" hidden="1"/>
    <cellStyle name="Rubrik 2" xfId="49"/>
    <cellStyle name="Rubrik 3" xfId="58" builtinId="18" hidden="1"/>
    <cellStyle name="Rubrik 3" xfId="50"/>
    <cellStyle name="Rubrik 4" xfId="59" builtinId="19" hidden="1"/>
    <cellStyle name="Rubrik 4" xfId="51"/>
    <cellStyle name="STIL1 - Formatmall1" xfId="52"/>
    <cellStyle name="Summa" xfId="70" hidden="1"/>
    <cellStyle name="Summa" xfId="101"/>
    <cellStyle name="Utdata" xfId="63" builtinId="21" hidden="1"/>
    <cellStyle name="Utdata" xfId="53"/>
    <cellStyle name="Varningstext" xfId="67" builtinId="11" hidden="1"/>
    <cellStyle name="Varningstext" xfId="54"/>
  </cellStyles>
  <dxfs count="0"/>
  <tableStyles count="0" defaultTableStyle="TableStyleMedium9" defaultPivotStyle="PivotStyleLight16"/>
  <colors>
    <mruColors>
      <color rgb="FF800000"/>
      <color rgb="FFFF0000"/>
      <color rgb="FFFF5050"/>
      <color rgb="FF000066"/>
      <color rgb="FF0000FF"/>
      <color rgb="FF3366FF"/>
      <color rgb="FF003300"/>
      <color rgb="FF008000"/>
      <color rgb="FF33CC33"/>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a:t>Reslöv 2014</a:t>
            </a:r>
          </a:p>
        </c:rich>
      </c:tx>
      <c:overlay val="0"/>
    </c:title>
    <c:autoTitleDeleted val="0"/>
    <c:plotArea>
      <c:layout/>
      <c:barChart>
        <c:barDir val="col"/>
        <c:grouping val="clustered"/>
        <c:varyColors val="0"/>
        <c:ser>
          <c:idx val="0"/>
          <c:order val="0"/>
          <c:invertIfNegative val="0"/>
          <c:cat>
            <c:multiLvlStrRef>
              <c:f>Plan!$E$13:$F$22</c:f>
              <c:multiLvlStrCache>
                <c:ptCount val="10"/>
                <c:lvl>
                  <c:pt idx="1">
                    <c:v>-</c:v>
                  </c:pt>
                  <c:pt idx="2">
                    <c:v>0,3</c:v>
                  </c:pt>
                  <c:pt idx="3">
                    <c:v>-</c:v>
                  </c:pt>
                  <c:pt idx="4">
                    <c:v>0,6</c:v>
                  </c:pt>
                  <c:pt idx="5">
                    <c:v>0,3+0,2</c:v>
                  </c:pt>
                  <c:pt idx="6">
                    <c:v>0,6+0,4</c:v>
                  </c:pt>
                  <c:pt idx="7">
                    <c:v>-</c:v>
                  </c:pt>
                  <c:pt idx="8">
                    <c:v>2:a: 0,6 Comet p.</c:v>
                  </c:pt>
                </c:lvl>
                <c:lvl>
                  <c:pt idx="1">
                    <c:v>0,3</c:v>
                  </c:pt>
                  <c:pt idx="2">
                    <c:v>0,3</c:v>
                  </c:pt>
                  <c:pt idx="3">
                    <c:v>0,6</c:v>
                  </c:pt>
                  <c:pt idx="4">
                    <c:v>0,6</c:v>
                  </c:pt>
                  <c:pt idx="5">
                    <c:v>0,3+0,2</c:v>
                  </c:pt>
                  <c:pt idx="6">
                    <c:v>0,6+0,4</c:v>
                  </c:pt>
                  <c:pt idx="7">
                    <c:v>0,4</c:v>
                  </c:pt>
                  <c:pt idx="8">
                    <c:v>1:a: 0,4 Armure, </c:v>
                  </c:pt>
                  <c:pt idx="9">
                    <c:v>0,3 + 0,2</c:v>
                  </c:pt>
                </c:lvl>
              </c:multiLvlStrCache>
            </c:multiLvlStrRef>
          </c:cat>
          <c:val>
            <c:numRef>
              <c:f>'Resultattabell skörd (2)'!$H$24:$H$33</c:f>
              <c:numCache>
                <c:formatCode>0.0</c:formatCode>
                <c:ptCount val="10"/>
                <c:pt idx="0">
                  <c:v>14.365495057870399</c:v>
                </c:pt>
                <c:pt idx="1">
                  <c:v>14.892521456095601</c:v>
                </c:pt>
                <c:pt idx="2">
                  <c:v>15.0158017997685</c:v>
                </c:pt>
                <c:pt idx="3">
                  <c:v>14.936254679920401</c:v>
                </c:pt>
                <c:pt idx="4">
                  <c:v>15.899169043692099</c:v>
                </c:pt>
                <c:pt idx="5">
                  <c:v>15.3965459982639</c:v>
                </c:pt>
                <c:pt idx="6">
                  <c:v>15.348120086805601</c:v>
                </c:pt>
                <c:pt idx="7">
                  <c:v>15.0575060720486</c:v>
                </c:pt>
                <c:pt idx="8">
                  <c:v>15.504621927083299</c:v>
                </c:pt>
                <c:pt idx="9">
                  <c:v>14.558816760706</c:v>
                </c:pt>
              </c:numCache>
            </c:numRef>
          </c:val>
        </c:ser>
        <c:dLbls>
          <c:showLegendKey val="0"/>
          <c:showVal val="0"/>
          <c:showCatName val="0"/>
          <c:showSerName val="0"/>
          <c:showPercent val="0"/>
          <c:showBubbleSize val="0"/>
        </c:dLbls>
        <c:gapWidth val="150"/>
        <c:axId val="175225472"/>
        <c:axId val="175665152"/>
      </c:barChart>
      <c:catAx>
        <c:axId val="175225472"/>
        <c:scaling>
          <c:orientation val="minMax"/>
        </c:scaling>
        <c:delete val="0"/>
        <c:axPos val="b"/>
        <c:majorTickMark val="none"/>
        <c:minorTickMark val="none"/>
        <c:tickLblPos val="nextTo"/>
        <c:crossAx val="175665152"/>
        <c:crosses val="autoZero"/>
        <c:auto val="1"/>
        <c:lblAlgn val="ctr"/>
        <c:lblOffset val="100"/>
        <c:noMultiLvlLbl val="0"/>
      </c:catAx>
      <c:valAx>
        <c:axId val="175665152"/>
        <c:scaling>
          <c:orientation val="minMax"/>
        </c:scaling>
        <c:delete val="0"/>
        <c:axPos val="l"/>
        <c:majorGridlines/>
        <c:title>
          <c:tx>
            <c:rich>
              <a:bodyPr/>
              <a:lstStyle/>
              <a:p>
                <a:pPr>
                  <a:defRPr/>
                </a:pPr>
                <a:r>
                  <a:rPr lang="sv-SE" sz="1100" b="0"/>
                  <a:t>SY ton/ha</a:t>
                </a:r>
              </a:p>
            </c:rich>
          </c:tx>
          <c:layout>
            <c:manualLayout>
              <c:xMode val="edge"/>
              <c:yMode val="edge"/>
              <c:x val="1.2454212454212452E-2"/>
              <c:y val="0.32659324800894735"/>
            </c:manualLayout>
          </c:layout>
          <c:overlay val="0"/>
        </c:title>
        <c:numFmt formatCode="0.0" sourceLinked="1"/>
        <c:majorTickMark val="out"/>
        <c:minorTickMark val="none"/>
        <c:tickLblPos val="nextTo"/>
        <c:crossAx val="175225472"/>
        <c:crosses val="autoZero"/>
        <c:crossBetween val="between"/>
      </c:valAx>
    </c:plotArea>
    <c:plotVisOnly val="1"/>
    <c:dispBlanksAs val="gap"/>
    <c:showDLblsOverMax val="0"/>
  </c:chart>
  <c:printSettings>
    <c:headerFooter/>
    <c:pageMargins b="0.75000000000000178" l="0.70000000000000062" r="0.70000000000000062" t="0.7500000000000017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a:t>Reslöv 2014</a:t>
            </a:r>
          </a:p>
        </c:rich>
      </c:tx>
      <c:layout/>
      <c:overlay val="0"/>
    </c:title>
    <c:autoTitleDeleted val="0"/>
    <c:plotArea>
      <c:layout/>
      <c:barChart>
        <c:barDir val="col"/>
        <c:grouping val="clustered"/>
        <c:varyColors val="0"/>
        <c:ser>
          <c:idx val="0"/>
          <c:order val="0"/>
          <c:invertIfNegative val="0"/>
          <c:cat>
            <c:multiLvlStrRef>
              <c:f>Plan!$E$13:$F$22</c:f>
              <c:multiLvlStrCache>
                <c:ptCount val="10"/>
                <c:lvl>
                  <c:pt idx="1">
                    <c:v>-</c:v>
                  </c:pt>
                  <c:pt idx="2">
                    <c:v>0,3</c:v>
                  </c:pt>
                  <c:pt idx="3">
                    <c:v>-</c:v>
                  </c:pt>
                  <c:pt idx="4">
                    <c:v>0,6</c:v>
                  </c:pt>
                  <c:pt idx="5">
                    <c:v>0,3+0,2</c:v>
                  </c:pt>
                  <c:pt idx="6">
                    <c:v>0,6+0,4</c:v>
                  </c:pt>
                  <c:pt idx="7">
                    <c:v>-</c:v>
                  </c:pt>
                  <c:pt idx="8">
                    <c:v>2:a: 0,6 Comet p.</c:v>
                  </c:pt>
                </c:lvl>
                <c:lvl>
                  <c:pt idx="1">
                    <c:v>0,3</c:v>
                  </c:pt>
                  <c:pt idx="2">
                    <c:v>0,3</c:v>
                  </c:pt>
                  <c:pt idx="3">
                    <c:v>0,6</c:v>
                  </c:pt>
                  <c:pt idx="4">
                    <c:v>0,6</c:v>
                  </c:pt>
                  <c:pt idx="5">
                    <c:v>0,3+0,2</c:v>
                  </c:pt>
                  <c:pt idx="6">
                    <c:v>0,6+0,4</c:v>
                  </c:pt>
                  <c:pt idx="7">
                    <c:v>0,4</c:v>
                  </c:pt>
                  <c:pt idx="8">
                    <c:v>1:a: 0,4 Armure, </c:v>
                  </c:pt>
                  <c:pt idx="9">
                    <c:v>0,3 + 0,2</c:v>
                  </c:pt>
                </c:lvl>
              </c:multiLvlStrCache>
            </c:multiLvlStrRef>
          </c:cat>
          <c:val>
            <c:numRef>
              <c:f>'Resultattabell skörd'!$H$24:$H$33</c:f>
              <c:numCache>
                <c:formatCode>0.0</c:formatCode>
                <c:ptCount val="10"/>
                <c:pt idx="0">
                  <c:v>14.365495057870399</c:v>
                </c:pt>
                <c:pt idx="1">
                  <c:v>14.892521456095601</c:v>
                </c:pt>
                <c:pt idx="2">
                  <c:v>15.0158017997685</c:v>
                </c:pt>
                <c:pt idx="3">
                  <c:v>14.936254679920401</c:v>
                </c:pt>
                <c:pt idx="4">
                  <c:v>15.899169043692099</c:v>
                </c:pt>
                <c:pt idx="5">
                  <c:v>15.3965459982639</c:v>
                </c:pt>
                <c:pt idx="6">
                  <c:v>15.348120086805601</c:v>
                </c:pt>
                <c:pt idx="7">
                  <c:v>15.0575060720486</c:v>
                </c:pt>
                <c:pt idx="8">
                  <c:v>15.504621927083299</c:v>
                </c:pt>
                <c:pt idx="9">
                  <c:v>14.558816760706</c:v>
                </c:pt>
              </c:numCache>
            </c:numRef>
          </c:val>
        </c:ser>
        <c:dLbls>
          <c:showLegendKey val="0"/>
          <c:showVal val="0"/>
          <c:showCatName val="0"/>
          <c:showSerName val="0"/>
          <c:showPercent val="0"/>
          <c:showBubbleSize val="0"/>
        </c:dLbls>
        <c:gapWidth val="150"/>
        <c:axId val="702045184"/>
        <c:axId val="707117824"/>
      </c:barChart>
      <c:catAx>
        <c:axId val="702045184"/>
        <c:scaling>
          <c:orientation val="minMax"/>
        </c:scaling>
        <c:delete val="0"/>
        <c:axPos val="b"/>
        <c:majorTickMark val="none"/>
        <c:minorTickMark val="none"/>
        <c:tickLblPos val="nextTo"/>
        <c:crossAx val="707117824"/>
        <c:crosses val="autoZero"/>
        <c:auto val="1"/>
        <c:lblAlgn val="ctr"/>
        <c:lblOffset val="100"/>
        <c:noMultiLvlLbl val="0"/>
      </c:catAx>
      <c:valAx>
        <c:axId val="707117824"/>
        <c:scaling>
          <c:orientation val="minMax"/>
        </c:scaling>
        <c:delete val="0"/>
        <c:axPos val="l"/>
        <c:majorGridlines/>
        <c:title>
          <c:tx>
            <c:rich>
              <a:bodyPr/>
              <a:lstStyle/>
              <a:p>
                <a:pPr>
                  <a:defRPr/>
                </a:pPr>
                <a:r>
                  <a:rPr lang="sv-SE" sz="1100" b="0"/>
                  <a:t>SY ton/ha</a:t>
                </a:r>
              </a:p>
            </c:rich>
          </c:tx>
          <c:layout>
            <c:manualLayout>
              <c:xMode val="edge"/>
              <c:yMode val="edge"/>
              <c:x val="1.2454212454212452E-2"/>
              <c:y val="0.32659324800894735"/>
            </c:manualLayout>
          </c:layout>
          <c:overlay val="0"/>
        </c:title>
        <c:numFmt formatCode="0.0" sourceLinked="1"/>
        <c:majorTickMark val="out"/>
        <c:minorTickMark val="none"/>
        <c:tickLblPos val="nextTo"/>
        <c:crossAx val="702045184"/>
        <c:crosses val="autoZero"/>
        <c:crossBetween val="between"/>
      </c:valAx>
    </c:plotArea>
    <c:plotVisOnly val="1"/>
    <c:dispBlanksAs val="gap"/>
    <c:showDLblsOverMax val="0"/>
  </c:chart>
  <c:printSettings>
    <c:headerFooter/>
    <c:pageMargins b="0.75000000000000155" l="0.70000000000000062" r="0.70000000000000062" t="0.7500000000000015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a:t>Lovisero 2014</a:t>
            </a:r>
          </a:p>
        </c:rich>
      </c:tx>
      <c:layout/>
      <c:overlay val="0"/>
    </c:title>
    <c:autoTitleDeleted val="0"/>
    <c:plotArea>
      <c:layout/>
      <c:barChart>
        <c:barDir val="col"/>
        <c:grouping val="clustered"/>
        <c:varyColors val="0"/>
        <c:ser>
          <c:idx val="0"/>
          <c:order val="0"/>
          <c:invertIfNegative val="0"/>
          <c:cat>
            <c:multiLvlStrRef>
              <c:f>Plan!$E$13:$F$22</c:f>
              <c:multiLvlStrCache>
                <c:ptCount val="10"/>
                <c:lvl>
                  <c:pt idx="1">
                    <c:v>-</c:v>
                  </c:pt>
                  <c:pt idx="2">
                    <c:v>0,3</c:v>
                  </c:pt>
                  <c:pt idx="3">
                    <c:v>-</c:v>
                  </c:pt>
                  <c:pt idx="4">
                    <c:v>0,6</c:v>
                  </c:pt>
                  <c:pt idx="5">
                    <c:v>0,3+0,2</c:v>
                  </c:pt>
                  <c:pt idx="6">
                    <c:v>0,6+0,4</c:v>
                  </c:pt>
                  <c:pt idx="7">
                    <c:v>-</c:v>
                  </c:pt>
                  <c:pt idx="8">
                    <c:v>2:a: 0,6 Comet p.</c:v>
                  </c:pt>
                </c:lvl>
                <c:lvl>
                  <c:pt idx="1">
                    <c:v>0,3</c:v>
                  </c:pt>
                  <c:pt idx="2">
                    <c:v>0,3</c:v>
                  </c:pt>
                  <c:pt idx="3">
                    <c:v>0,6</c:v>
                  </c:pt>
                  <c:pt idx="4">
                    <c:v>0,6</c:v>
                  </c:pt>
                  <c:pt idx="5">
                    <c:v>0,3+0,2</c:v>
                  </c:pt>
                  <c:pt idx="6">
                    <c:v>0,6+0,4</c:v>
                  </c:pt>
                  <c:pt idx="7">
                    <c:v>0,4</c:v>
                  </c:pt>
                  <c:pt idx="8">
                    <c:v>1:a: 0,4 Armure, </c:v>
                  </c:pt>
                  <c:pt idx="9">
                    <c:v>0,3 + 0,2</c:v>
                  </c:pt>
                </c:lvl>
              </c:multiLvlStrCache>
            </c:multiLvlStrRef>
          </c:cat>
          <c:val>
            <c:numRef>
              <c:f>'Resultattabell skörd'!$H$43:$H$52</c:f>
              <c:numCache>
                <c:formatCode>0.0</c:formatCode>
                <c:ptCount val="10"/>
                <c:pt idx="0">
                  <c:v>16.0077551591435</c:v>
                </c:pt>
                <c:pt idx="1">
                  <c:v>16.827003373842601</c:v>
                </c:pt>
                <c:pt idx="2">
                  <c:v>17.233541270254602</c:v>
                </c:pt>
                <c:pt idx="3">
                  <c:v>16.5055523408565</c:v>
                </c:pt>
                <c:pt idx="4">
                  <c:v>18.2159795095486</c:v>
                </c:pt>
                <c:pt idx="5">
                  <c:v>17.447401469907401</c:v>
                </c:pt>
                <c:pt idx="6">
                  <c:v>18.594989631076398</c:v>
                </c:pt>
                <c:pt idx="7">
                  <c:v>17.042260313946802</c:v>
                </c:pt>
                <c:pt idx="8">
                  <c:v>18.079441857638901</c:v>
                </c:pt>
                <c:pt idx="9">
                  <c:v>17.280681957465301</c:v>
                </c:pt>
              </c:numCache>
            </c:numRef>
          </c:val>
        </c:ser>
        <c:dLbls>
          <c:showLegendKey val="0"/>
          <c:showVal val="0"/>
          <c:showCatName val="0"/>
          <c:showSerName val="0"/>
          <c:showPercent val="0"/>
          <c:showBubbleSize val="0"/>
        </c:dLbls>
        <c:gapWidth val="150"/>
        <c:axId val="711168000"/>
        <c:axId val="711170688"/>
      </c:barChart>
      <c:catAx>
        <c:axId val="711168000"/>
        <c:scaling>
          <c:orientation val="minMax"/>
        </c:scaling>
        <c:delete val="0"/>
        <c:axPos val="b"/>
        <c:majorTickMark val="none"/>
        <c:minorTickMark val="none"/>
        <c:tickLblPos val="nextTo"/>
        <c:crossAx val="711170688"/>
        <c:crosses val="autoZero"/>
        <c:auto val="1"/>
        <c:lblAlgn val="ctr"/>
        <c:lblOffset val="100"/>
        <c:noMultiLvlLbl val="0"/>
      </c:catAx>
      <c:valAx>
        <c:axId val="711170688"/>
        <c:scaling>
          <c:orientation val="minMax"/>
        </c:scaling>
        <c:delete val="0"/>
        <c:axPos val="l"/>
        <c:majorGridlines/>
        <c:title>
          <c:tx>
            <c:rich>
              <a:bodyPr/>
              <a:lstStyle/>
              <a:p>
                <a:pPr>
                  <a:defRPr/>
                </a:pPr>
                <a:r>
                  <a:rPr lang="sv-SE" sz="1100" b="0"/>
                  <a:t>SY ton/ha</a:t>
                </a:r>
              </a:p>
            </c:rich>
          </c:tx>
          <c:layout>
            <c:manualLayout>
              <c:xMode val="edge"/>
              <c:yMode val="edge"/>
              <c:x val="1.2454212454212452E-2"/>
              <c:y val="0.32659324800894735"/>
            </c:manualLayout>
          </c:layout>
          <c:overlay val="0"/>
        </c:title>
        <c:numFmt formatCode="0.0" sourceLinked="1"/>
        <c:majorTickMark val="out"/>
        <c:minorTickMark val="none"/>
        <c:tickLblPos val="nextTo"/>
        <c:crossAx val="711168000"/>
        <c:crosses val="autoZero"/>
        <c:crossBetween val="between"/>
      </c:valAx>
    </c:plotArea>
    <c:plotVisOnly val="1"/>
    <c:dispBlanksAs val="gap"/>
    <c:showDLblsOverMax val="0"/>
  </c:chart>
  <c:printSettings>
    <c:headerFooter/>
    <c:pageMargins b="0.75000000000000178" l="0.70000000000000062" r="0.70000000000000062" t="0.75000000000000178"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a:t>Granhill 2014</a:t>
            </a:r>
          </a:p>
        </c:rich>
      </c:tx>
      <c:overlay val="0"/>
    </c:title>
    <c:autoTitleDeleted val="0"/>
    <c:plotArea>
      <c:layout/>
      <c:barChart>
        <c:barDir val="col"/>
        <c:grouping val="clustered"/>
        <c:varyColors val="0"/>
        <c:ser>
          <c:idx val="0"/>
          <c:order val="0"/>
          <c:invertIfNegative val="0"/>
          <c:cat>
            <c:multiLvlStrRef>
              <c:f>Plan!$E$13:$F$22</c:f>
              <c:multiLvlStrCache>
                <c:ptCount val="10"/>
                <c:lvl>
                  <c:pt idx="1">
                    <c:v>-</c:v>
                  </c:pt>
                  <c:pt idx="2">
                    <c:v>0,3</c:v>
                  </c:pt>
                  <c:pt idx="3">
                    <c:v>-</c:v>
                  </c:pt>
                  <c:pt idx="4">
                    <c:v>0,6</c:v>
                  </c:pt>
                  <c:pt idx="5">
                    <c:v>0,3+0,2</c:v>
                  </c:pt>
                  <c:pt idx="6">
                    <c:v>0,6+0,4</c:v>
                  </c:pt>
                  <c:pt idx="7">
                    <c:v>-</c:v>
                  </c:pt>
                  <c:pt idx="8">
                    <c:v>2:a: 0,6 Comet p.</c:v>
                  </c:pt>
                </c:lvl>
                <c:lvl>
                  <c:pt idx="1">
                    <c:v>0,3</c:v>
                  </c:pt>
                  <c:pt idx="2">
                    <c:v>0,3</c:v>
                  </c:pt>
                  <c:pt idx="3">
                    <c:v>0,6</c:v>
                  </c:pt>
                  <c:pt idx="4">
                    <c:v>0,6</c:v>
                  </c:pt>
                  <c:pt idx="5">
                    <c:v>0,3+0,2</c:v>
                  </c:pt>
                  <c:pt idx="6">
                    <c:v>0,6+0,4</c:v>
                  </c:pt>
                  <c:pt idx="7">
                    <c:v>0,4</c:v>
                  </c:pt>
                  <c:pt idx="8">
                    <c:v>1:a: 0,4 Armure, </c:v>
                  </c:pt>
                  <c:pt idx="9">
                    <c:v>0,3 + 0,2</c:v>
                  </c:pt>
                </c:lvl>
              </c:multiLvlStrCache>
            </c:multiLvlStrRef>
          </c:cat>
          <c:val>
            <c:numRef>
              <c:f>'Resultattabell skörd'!$H$81:$H$90</c:f>
              <c:numCache>
                <c:formatCode>0.0</c:formatCode>
                <c:ptCount val="10"/>
                <c:pt idx="0">
                  <c:v>17.631402313888898</c:v>
                </c:pt>
                <c:pt idx="1">
                  <c:v>20.195158052777799</c:v>
                </c:pt>
                <c:pt idx="2">
                  <c:v>21.162742222222199</c:v>
                </c:pt>
                <c:pt idx="3">
                  <c:v>19.854044259722201</c:v>
                </c:pt>
                <c:pt idx="4">
                  <c:v>20.7617254930556</c:v>
                </c:pt>
                <c:pt idx="5">
                  <c:v>20.889201895833299</c:v>
                </c:pt>
                <c:pt idx="6">
                  <c:v>21.552930281944398</c:v>
                </c:pt>
                <c:pt idx="7">
                  <c:v>19.529243056944399</c:v>
                </c:pt>
                <c:pt idx="8">
                  <c:v>21.2308429375</c:v>
                </c:pt>
                <c:pt idx="9">
                  <c:v>20.651749997222201</c:v>
                </c:pt>
              </c:numCache>
            </c:numRef>
          </c:val>
        </c:ser>
        <c:dLbls>
          <c:showLegendKey val="0"/>
          <c:showVal val="0"/>
          <c:showCatName val="0"/>
          <c:showSerName val="0"/>
          <c:showPercent val="0"/>
          <c:showBubbleSize val="0"/>
        </c:dLbls>
        <c:gapWidth val="150"/>
        <c:axId val="711191936"/>
        <c:axId val="711231744"/>
      </c:barChart>
      <c:catAx>
        <c:axId val="711191936"/>
        <c:scaling>
          <c:orientation val="minMax"/>
        </c:scaling>
        <c:delete val="0"/>
        <c:axPos val="b"/>
        <c:majorTickMark val="none"/>
        <c:minorTickMark val="none"/>
        <c:tickLblPos val="nextTo"/>
        <c:crossAx val="711231744"/>
        <c:crosses val="autoZero"/>
        <c:auto val="1"/>
        <c:lblAlgn val="ctr"/>
        <c:lblOffset val="100"/>
        <c:noMultiLvlLbl val="0"/>
      </c:catAx>
      <c:valAx>
        <c:axId val="711231744"/>
        <c:scaling>
          <c:orientation val="minMax"/>
          <c:max val="22.5"/>
          <c:min val="16.5"/>
        </c:scaling>
        <c:delete val="0"/>
        <c:axPos val="l"/>
        <c:majorGridlines/>
        <c:title>
          <c:tx>
            <c:rich>
              <a:bodyPr/>
              <a:lstStyle/>
              <a:p>
                <a:pPr>
                  <a:defRPr/>
                </a:pPr>
                <a:r>
                  <a:rPr lang="sv-SE" sz="1100" b="0"/>
                  <a:t>SY ton/ha</a:t>
                </a:r>
              </a:p>
            </c:rich>
          </c:tx>
          <c:layout>
            <c:manualLayout>
              <c:xMode val="edge"/>
              <c:yMode val="edge"/>
              <c:x val="1.2454212454212452E-2"/>
              <c:y val="0.32659324800894735"/>
            </c:manualLayout>
          </c:layout>
          <c:overlay val="0"/>
        </c:title>
        <c:numFmt formatCode="0.0" sourceLinked="1"/>
        <c:majorTickMark val="out"/>
        <c:minorTickMark val="none"/>
        <c:tickLblPos val="nextTo"/>
        <c:crossAx val="711191936"/>
        <c:crosses val="autoZero"/>
        <c:crossBetween val="between"/>
      </c:valAx>
    </c:plotArea>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a:t>Granhill 2014 sockerhalt</a:t>
            </a:r>
          </a:p>
        </c:rich>
      </c:tx>
      <c:layout/>
      <c:overlay val="0"/>
    </c:title>
    <c:autoTitleDeleted val="0"/>
    <c:plotArea>
      <c:layout/>
      <c:barChart>
        <c:barDir val="col"/>
        <c:grouping val="clustered"/>
        <c:varyColors val="0"/>
        <c:ser>
          <c:idx val="0"/>
          <c:order val="0"/>
          <c:invertIfNegative val="0"/>
          <c:cat>
            <c:multiLvlStrRef>
              <c:f>Plan!$E$13:$F$22</c:f>
              <c:multiLvlStrCache>
                <c:ptCount val="10"/>
                <c:lvl>
                  <c:pt idx="1">
                    <c:v>-</c:v>
                  </c:pt>
                  <c:pt idx="2">
                    <c:v>0,3</c:v>
                  </c:pt>
                  <c:pt idx="3">
                    <c:v>-</c:v>
                  </c:pt>
                  <c:pt idx="4">
                    <c:v>0,6</c:v>
                  </c:pt>
                  <c:pt idx="5">
                    <c:v>0,3+0,2</c:v>
                  </c:pt>
                  <c:pt idx="6">
                    <c:v>0,6+0,4</c:v>
                  </c:pt>
                  <c:pt idx="7">
                    <c:v>-</c:v>
                  </c:pt>
                  <c:pt idx="8">
                    <c:v>2:a: 0,6 Comet p.</c:v>
                  </c:pt>
                </c:lvl>
                <c:lvl>
                  <c:pt idx="1">
                    <c:v>0,3</c:v>
                  </c:pt>
                  <c:pt idx="2">
                    <c:v>0,3</c:v>
                  </c:pt>
                  <c:pt idx="3">
                    <c:v>0,6</c:v>
                  </c:pt>
                  <c:pt idx="4">
                    <c:v>0,6</c:v>
                  </c:pt>
                  <c:pt idx="5">
                    <c:v>0,3+0,2</c:v>
                  </c:pt>
                  <c:pt idx="6">
                    <c:v>0,6+0,4</c:v>
                  </c:pt>
                  <c:pt idx="7">
                    <c:v>0,4</c:v>
                  </c:pt>
                  <c:pt idx="8">
                    <c:v>1:a: 0,4 Armure, </c:v>
                  </c:pt>
                  <c:pt idx="9">
                    <c:v>0,3 + 0,2</c:v>
                  </c:pt>
                </c:lvl>
              </c:multiLvlStrCache>
            </c:multiLvlStrRef>
          </c:cat>
          <c:val>
            <c:numRef>
              <c:f>'Resultattabell skörd'!$G$81:$G$90</c:f>
              <c:numCache>
                <c:formatCode>0.0</c:formatCode>
                <c:ptCount val="10"/>
                <c:pt idx="0">
                  <c:v>16.517499999999998</c:v>
                </c:pt>
                <c:pt idx="1">
                  <c:v>16.434999999999999</c:v>
                </c:pt>
                <c:pt idx="2">
                  <c:v>17.34</c:v>
                </c:pt>
                <c:pt idx="3">
                  <c:v>16.977499999999999</c:v>
                </c:pt>
                <c:pt idx="4">
                  <c:v>17.0625</c:v>
                </c:pt>
                <c:pt idx="5">
                  <c:v>17.147500000000001</c:v>
                </c:pt>
                <c:pt idx="6">
                  <c:v>17.147500000000001</c:v>
                </c:pt>
                <c:pt idx="7">
                  <c:v>16.559999999999999</c:v>
                </c:pt>
                <c:pt idx="8">
                  <c:v>17.625</c:v>
                </c:pt>
                <c:pt idx="9">
                  <c:v>17.3325</c:v>
                </c:pt>
              </c:numCache>
            </c:numRef>
          </c:val>
        </c:ser>
        <c:dLbls>
          <c:showLegendKey val="0"/>
          <c:showVal val="0"/>
          <c:showCatName val="0"/>
          <c:showSerName val="0"/>
          <c:showPercent val="0"/>
          <c:showBubbleSize val="0"/>
        </c:dLbls>
        <c:gapWidth val="150"/>
        <c:axId val="711675264"/>
        <c:axId val="711774976"/>
      </c:barChart>
      <c:catAx>
        <c:axId val="711675264"/>
        <c:scaling>
          <c:orientation val="minMax"/>
        </c:scaling>
        <c:delete val="0"/>
        <c:axPos val="b"/>
        <c:majorTickMark val="none"/>
        <c:minorTickMark val="none"/>
        <c:tickLblPos val="nextTo"/>
        <c:crossAx val="711774976"/>
        <c:crosses val="autoZero"/>
        <c:auto val="1"/>
        <c:lblAlgn val="ctr"/>
        <c:lblOffset val="100"/>
        <c:noMultiLvlLbl val="0"/>
      </c:catAx>
      <c:valAx>
        <c:axId val="711774976"/>
        <c:scaling>
          <c:orientation val="minMax"/>
          <c:max val="18"/>
          <c:min val="15"/>
        </c:scaling>
        <c:delete val="0"/>
        <c:axPos val="l"/>
        <c:majorGridlines/>
        <c:title>
          <c:tx>
            <c:rich>
              <a:bodyPr/>
              <a:lstStyle/>
              <a:p>
                <a:pPr>
                  <a:defRPr/>
                </a:pPr>
                <a:r>
                  <a:rPr lang="sv-SE" sz="1100" b="0"/>
                  <a:t>Sockerhalt %</a:t>
                </a:r>
              </a:p>
            </c:rich>
          </c:tx>
          <c:layout>
            <c:manualLayout>
              <c:xMode val="edge"/>
              <c:yMode val="edge"/>
              <c:x val="1.2454212454212452E-2"/>
              <c:y val="0.32659324800894735"/>
            </c:manualLayout>
          </c:layout>
          <c:overlay val="0"/>
        </c:title>
        <c:numFmt formatCode="0.0" sourceLinked="1"/>
        <c:majorTickMark val="out"/>
        <c:minorTickMark val="none"/>
        <c:tickLblPos val="nextTo"/>
        <c:crossAx val="711675264"/>
        <c:crosses val="autoZero"/>
        <c:crossBetween val="between"/>
      </c:valAx>
    </c:plotArea>
    <c:plotVisOnly val="1"/>
    <c:dispBlanksAs val="gap"/>
    <c:showDLblsOverMax val="0"/>
  </c:chart>
  <c:printSettings>
    <c:headerFooter/>
    <c:pageMargins b="0.75000000000000222" l="0.70000000000000062" r="0.70000000000000062" t="0.75000000000000222"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a:t>Lovisero 2014 sockerhalt</a:t>
            </a:r>
          </a:p>
        </c:rich>
      </c:tx>
      <c:layout/>
      <c:overlay val="0"/>
    </c:title>
    <c:autoTitleDeleted val="0"/>
    <c:plotArea>
      <c:layout/>
      <c:barChart>
        <c:barDir val="col"/>
        <c:grouping val="clustered"/>
        <c:varyColors val="0"/>
        <c:ser>
          <c:idx val="0"/>
          <c:order val="0"/>
          <c:invertIfNegative val="0"/>
          <c:cat>
            <c:multiLvlStrRef>
              <c:f>Plan!$E$13:$F$22</c:f>
              <c:multiLvlStrCache>
                <c:ptCount val="10"/>
                <c:lvl>
                  <c:pt idx="1">
                    <c:v>-</c:v>
                  </c:pt>
                  <c:pt idx="2">
                    <c:v>0,3</c:v>
                  </c:pt>
                  <c:pt idx="3">
                    <c:v>-</c:v>
                  </c:pt>
                  <c:pt idx="4">
                    <c:v>0,6</c:v>
                  </c:pt>
                  <c:pt idx="5">
                    <c:v>0,3+0,2</c:v>
                  </c:pt>
                  <c:pt idx="6">
                    <c:v>0,6+0,4</c:v>
                  </c:pt>
                  <c:pt idx="7">
                    <c:v>-</c:v>
                  </c:pt>
                  <c:pt idx="8">
                    <c:v>2:a: 0,6 Comet p.</c:v>
                  </c:pt>
                </c:lvl>
                <c:lvl>
                  <c:pt idx="1">
                    <c:v>0,3</c:v>
                  </c:pt>
                  <c:pt idx="2">
                    <c:v>0,3</c:v>
                  </c:pt>
                  <c:pt idx="3">
                    <c:v>0,6</c:v>
                  </c:pt>
                  <c:pt idx="4">
                    <c:v>0,6</c:v>
                  </c:pt>
                  <c:pt idx="5">
                    <c:v>0,3+0,2</c:v>
                  </c:pt>
                  <c:pt idx="6">
                    <c:v>0,6+0,4</c:v>
                  </c:pt>
                  <c:pt idx="7">
                    <c:v>0,4</c:v>
                  </c:pt>
                  <c:pt idx="8">
                    <c:v>1:a: 0,4 Armure, </c:v>
                  </c:pt>
                  <c:pt idx="9">
                    <c:v>0,3 + 0,2</c:v>
                  </c:pt>
                </c:lvl>
              </c:multiLvlStrCache>
            </c:multiLvlStrRef>
          </c:cat>
          <c:val>
            <c:numRef>
              <c:f>'Resultattabell skörd'!$G$43:$G$52</c:f>
              <c:numCache>
                <c:formatCode>0.0</c:formatCode>
                <c:ptCount val="10"/>
                <c:pt idx="0">
                  <c:v>16.0075</c:v>
                </c:pt>
                <c:pt idx="1">
                  <c:v>16.3325</c:v>
                </c:pt>
                <c:pt idx="2">
                  <c:v>16.745000000000001</c:v>
                </c:pt>
                <c:pt idx="3">
                  <c:v>16.237500000000001</c:v>
                </c:pt>
                <c:pt idx="4">
                  <c:v>16.737500000000001</c:v>
                </c:pt>
                <c:pt idx="5">
                  <c:v>16.592500000000001</c:v>
                </c:pt>
                <c:pt idx="6">
                  <c:v>16.765000000000001</c:v>
                </c:pt>
                <c:pt idx="7">
                  <c:v>16.3475</c:v>
                </c:pt>
                <c:pt idx="8">
                  <c:v>16.607500000000002</c:v>
                </c:pt>
                <c:pt idx="9">
                  <c:v>16.307500000000001</c:v>
                </c:pt>
              </c:numCache>
            </c:numRef>
          </c:val>
        </c:ser>
        <c:dLbls>
          <c:showLegendKey val="0"/>
          <c:showVal val="0"/>
          <c:showCatName val="0"/>
          <c:showSerName val="0"/>
          <c:showPercent val="0"/>
          <c:showBubbleSize val="0"/>
        </c:dLbls>
        <c:gapWidth val="150"/>
        <c:axId val="712163328"/>
        <c:axId val="712164864"/>
      </c:barChart>
      <c:catAx>
        <c:axId val="712163328"/>
        <c:scaling>
          <c:orientation val="minMax"/>
        </c:scaling>
        <c:delete val="0"/>
        <c:axPos val="b"/>
        <c:majorTickMark val="none"/>
        <c:minorTickMark val="none"/>
        <c:tickLblPos val="nextTo"/>
        <c:crossAx val="712164864"/>
        <c:crosses val="autoZero"/>
        <c:auto val="1"/>
        <c:lblAlgn val="ctr"/>
        <c:lblOffset val="100"/>
        <c:noMultiLvlLbl val="0"/>
      </c:catAx>
      <c:valAx>
        <c:axId val="712164864"/>
        <c:scaling>
          <c:orientation val="minMax"/>
          <c:max val="18"/>
          <c:min val="15"/>
        </c:scaling>
        <c:delete val="0"/>
        <c:axPos val="l"/>
        <c:majorGridlines/>
        <c:title>
          <c:tx>
            <c:rich>
              <a:bodyPr/>
              <a:lstStyle/>
              <a:p>
                <a:pPr>
                  <a:defRPr/>
                </a:pPr>
                <a:r>
                  <a:rPr lang="sv-SE" sz="1100" b="0"/>
                  <a:t>Sockerhalt %</a:t>
                </a:r>
              </a:p>
            </c:rich>
          </c:tx>
          <c:layout>
            <c:manualLayout>
              <c:xMode val="edge"/>
              <c:yMode val="edge"/>
              <c:x val="1.2454212454212452E-2"/>
              <c:y val="0.32659324800894735"/>
            </c:manualLayout>
          </c:layout>
          <c:overlay val="0"/>
        </c:title>
        <c:numFmt formatCode="0.0" sourceLinked="1"/>
        <c:majorTickMark val="out"/>
        <c:minorTickMark val="none"/>
        <c:tickLblPos val="nextTo"/>
        <c:crossAx val="712163328"/>
        <c:crosses val="autoZero"/>
        <c:crossBetween val="between"/>
      </c:valAx>
    </c:plotArea>
    <c:plotVisOnly val="1"/>
    <c:dispBlanksAs val="gap"/>
    <c:showDLblsOverMax val="0"/>
  </c:chart>
  <c:printSettings>
    <c:headerFooter/>
    <c:pageMargins b="0.75000000000000244" l="0.70000000000000062" r="0.70000000000000062" t="0.75000000000000244"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a:t>Reslöv 2014 sockerhalt</a:t>
            </a:r>
          </a:p>
        </c:rich>
      </c:tx>
      <c:layout/>
      <c:overlay val="0"/>
    </c:title>
    <c:autoTitleDeleted val="0"/>
    <c:plotArea>
      <c:layout/>
      <c:barChart>
        <c:barDir val="col"/>
        <c:grouping val="clustered"/>
        <c:varyColors val="0"/>
        <c:ser>
          <c:idx val="0"/>
          <c:order val="0"/>
          <c:invertIfNegative val="0"/>
          <c:cat>
            <c:multiLvlStrRef>
              <c:f>Plan!$E$13:$F$22</c:f>
              <c:multiLvlStrCache>
                <c:ptCount val="10"/>
                <c:lvl>
                  <c:pt idx="1">
                    <c:v>-</c:v>
                  </c:pt>
                  <c:pt idx="2">
                    <c:v>0,3</c:v>
                  </c:pt>
                  <c:pt idx="3">
                    <c:v>-</c:v>
                  </c:pt>
                  <c:pt idx="4">
                    <c:v>0,6</c:v>
                  </c:pt>
                  <c:pt idx="5">
                    <c:v>0,3+0,2</c:v>
                  </c:pt>
                  <c:pt idx="6">
                    <c:v>0,6+0,4</c:v>
                  </c:pt>
                  <c:pt idx="7">
                    <c:v>-</c:v>
                  </c:pt>
                  <c:pt idx="8">
                    <c:v>2:a: 0,6 Comet p.</c:v>
                  </c:pt>
                </c:lvl>
                <c:lvl>
                  <c:pt idx="1">
                    <c:v>0,3</c:v>
                  </c:pt>
                  <c:pt idx="2">
                    <c:v>0,3</c:v>
                  </c:pt>
                  <c:pt idx="3">
                    <c:v>0,6</c:v>
                  </c:pt>
                  <c:pt idx="4">
                    <c:v>0,6</c:v>
                  </c:pt>
                  <c:pt idx="5">
                    <c:v>0,3+0,2</c:v>
                  </c:pt>
                  <c:pt idx="6">
                    <c:v>0,6+0,4</c:v>
                  </c:pt>
                  <c:pt idx="7">
                    <c:v>0,4</c:v>
                  </c:pt>
                  <c:pt idx="8">
                    <c:v>1:a: 0,4 Armure, </c:v>
                  </c:pt>
                  <c:pt idx="9">
                    <c:v>0,3 + 0,2</c:v>
                  </c:pt>
                </c:lvl>
              </c:multiLvlStrCache>
            </c:multiLvlStrRef>
          </c:cat>
          <c:val>
            <c:numRef>
              <c:f>'Resultattabell skörd'!$G$24:$G$33</c:f>
              <c:numCache>
                <c:formatCode>0.0</c:formatCode>
                <c:ptCount val="10"/>
                <c:pt idx="0">
                  <c:v>16.510000000000002</c:v>
                </c:pt>
                <c:pt idx="1">
                  <c:v>16.5632348901099</c:v>
                </c:pt>
                <c:pt idx="2">
                  <c:v>16.57</c:v>
                </c:pt>
                <c:pt idx="3">
                  <c:v>16.745157967032998</c:v>
                </c:pt>
                <c:pt idx="4">
                  <c:v>16.75</c:v>
                </c:pt>
                <c:pt idx="5">
                  <c:v>16.8475</c:v>
                </c:pt>
                <c:pt idx="6">
                  <c:v>17.037500000000001</c:v>
                </c:pt>
                <c:pt idx="7">
                  <c:v>16.68</c:v>
                </c:pt>
                <c:pt idx="8">
                  <c:v>16.6875</c:v>
                </c:pt>
                <c:pt idx="9">
                  <c:v>16.765000000000001</c:v>
                </c:pt>
              </c:numCache>
            </c:numRef>
          </c:val>
        </c:ser>
        <c:dLbls>
          <c:showLegendKey val="0"/>
          <c:showVal val="0"/>
          <c:showCatName val="0"/>
          <c:showSerName val="0"/>
          <c:showPercent val="0"/>
          <c:showBubbleSize val="0"/>
        </c:dLbls>
        <c:gapWidth val="150"/>
        <c:axId val="717447168"/>
        <c:axId val="717448704"/>
      </c:barChart>
      <c:catAx>
        <c:axId val="717447168"/>
        <c:scaling>
          <c:orientation val="minMax"/>
        </c:scaling>
        <c:delete val="0"/>
        <c:axPos val="b"/>
        <c:majorTickMark val="none"/>
        <c:minorTickMark val="none"/>
        <c:tickLblPos val="nextTo"/>
        <c:crossAx val="717448704"/>
        <c:crosses val="autoZero"/>
        <c:auto val="1"/>
        <c:lblAlgn val="ctr"/>
        <c:lblOffset val="100"/>
        <c:noMultiLvlLbl val="0"/>
      </c:catAx>
      <c:valAx>
        <c:axId val="717448704"/>
        <c:scaling>
          <c:orientation val="minMax"/>
          <c:max val="18"/>
          <c:min val="16"/>
        </c:scaling>
        <c:delete val="0"/>
        <c:axPos val="l"/>
        <c:majorGridlines/>
        <c:title>
          <c:tx>
            <c:rich>
              <a:bodyPr/>
              <a:lstStyle/>
              <a:p>
                <a:pPr>
                  <a:defRPr/>
                </a:pPr>
                <a:r>
                  <a:rPr lang="sv-SE" sz="1100" b="0"/>
                  <a:t>Sockerhalt %</a:t>
                </a:r>
              </a:p>
            </c:rich>
          </c:tx>
          <c:layout>
            <c:manualLayout>
              <c:xMode val="edge"/>
              <c:yMode val="edge"/>
              <c:x val="1.2454212454212452E-2"/>
              <c:y val="0.32659324800894735"/>
            </c:manualLayout>
          </c:layout>
          <c:overlay val="0"/>
        </c:title>
        <c:numFmt formatCode="0.0" sourceLinked="1"/>
        <c:majorTickMark val="out"/>
        <c:minorTickMark val="none"/>
        <c:tickLblPos val="nextTo"/>
        <c:crossAx val="717447168"/>
        <c:crosses val="autoZero"/>
        <c:crossBetween val="between"/>
      </c:valAx>
    </c:plotArea>
    <c:plotVisOnly val="1"/>
    <c:dispBlanksAs val="gap"/>
    <c:showDLblsOverMax val="0"/>
  </c:chart>
  <c:printSettings>
    <c:headerFooter/>
    <c:pageMargins b="0.75000000000000266" l="0.70000000000000062" r="0.70000000000000062" t="0.75000000000000266" header="0.30000000000000032" footer="0.30000000000000032"/>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a:t>5 frsk SE 2014 sockerhalt</a:t>
            </a:r>
          </a:p>
        </c:rich>
      </c:tx>
      <c:overlay val="0"/>
    </c:title>
    <c:autoTitleDeleted val="0"/>
    <c:plotArea>
      <c:layout/>
      <c:barChart>
        <c:barDir val="col"/>
        <c:grouping val="clustered"/>
        <c:varyColors val="0"/>
        <c:ser>
          <c:idx val="0"/>
          <c:order val="0"/>
          <c:invertIfNegative val="0"/>
          <c:cat>
            <c:multiLvlStrRef>
              <c:f>Plan!$E$13:$F$22</c:f>
              <c:multiLvlStrCache>
                <c:ptCount val="10"/>
                <c:lvl>
                  <c:pt idx="1">
                    <c:v>-</c:v>
                  </c:pt>
                  <c:pt idx="2">
                    <c:v>0,3</c:v>
                  </c:pt>
                  <c:pt idx="3">
                    <c:v>-</c:v>
                  </c:pt>
                  <c:pt idx="4">
                    <c:v>0,6</c:v>
                  </c:pt>
                  <c:pt idx="5">
                    <c:v>0,3+0,2</c:v>
                  </c:pt>
                  <c:pt idx="6">
                    <c:v>0,6+0,4</c:v>
                  </c:pt>
                  <c:pt idx="7">
                    <c:v>-</c:v>
                  </c:pt>
                  <c:pt idx="8">
                    <c:v>2:a: 0,6 Comet p.</c:v>
                  </c:pt>
                </c:lvl>
                <c:lvl>
                  <c:pt idx="1">
                    <c:v>0,3</c:v>
                  </c:pt>
                  <c:pt idx="2">
                    <c:v>0,3</c:v>
                  </c:pt>
                  <c:pt idx="3">
                    <c:v>0,6</c:v>
                  </c:pt>
                  <c:pt idx="4">
                    <c:v>0,6</c:v>
                  </c:pt>
                  <c:pt idx="5">
                    <c:v>0,3+0,2</c:v>
                  </c:pt>
                  <c:pt idx="6">
                    <c:v>0,6+0,4</c:v>
                  </c:pt>
                  <c:pt idx="7">
                    <c:v>0,4</c:v>
                  </c:pt>
                  <c:pt idx="8">
                    <c:v>1:a: 0,4 Armure, </c:v>
                  </c:pt>
                  <c:pt idx="9">
                    <c:v>0,3 + 0,2</c:v>
                  </c:pt>
                </c:lvl>
              </c:multiLvlStrCache>
            </c:multiLvlStrRef>
          </c:cat>
          <c:val>
            <c:numRef>
              <c:f>'Resultattabell skörd'!$G$102:$G$111</c:f>
              <c:numCache>
                <c:formatCode>0.00</c:formatCode>
                <c:ptCount val="10"/>
                <c:pt idx="0">
                  <c:v>16.509</c:v>
                </c:pt>
                <c:pt idx="1">
                  <c:v>16.689450269281998</c:v>
                </c:pt>
                <c:pt idx="2">
                  <c:v>16.956499999999998</c:v>
                </c:pt>
                <c:pt idx="3">
                  <c:v>16.787850861287399</c:v>
                </c:pt>
                <c:pt idx="4">
                  <c:v>16.858000000000001</c:v>
                </c:pt>
                <c:pt idx="5">
                  <c:v>16.9175</c:v>
                </c:pt>
                <c:pt idx="6">
                  <c:v>17.0215</c:v>
                </c:pt>
                <c:pt idx="7">
                  <c:v>16.7032505466745</c:v>
                </c:pt>
                <c:pt idx="8">
                  <c:v>17.015000000000001</c:v>
                </c:pt>
                <c:pt idx="9">
                  <c:v>16.898</c:v>
                </c:pt>
              </c:numCache>
            </c:numRef>
          </c:val>
        </c:ser>
        <c:dLbls>
          <c:showLegendKey val="0"/>
          <c:showVal val="0"/>
          <c:showCatName val="0"/>
          <c:showSerName val="0"/>
          <c:showPercent val="0"/>
          <c:showBubbleSize val="0"/>
        </c:dLbls>
        <c:gapWidth val="150"/>
        <c:axId val="718294016"/>
        <c:axId val="718715136"/>
      </c:barChart>
      <c:catAx>
        <c:axId val="718294016"/>
        <c:scaling>
          <c:orientation val="minMax"/>
        </c:scaling>
        <c:delete val="0"/>
        <c:axPos val="b"/>
        <c:majorTickMark val="none"/>
        <c:minorTickMark val="none"/>
        <c:tickLblPos val="nextTo"/>
        <c:crossAx val="718715136"/>
        <c:crosses val="autoZero"/>
        <c:auto val="1"/>
        <c:lblAlgn val="ctr"/>
        <c:lblOffset val="100"/>
        <c:noMultiLvlLbl val="0"/>
      </c:catAx>
      <c:valAx>
        <c:axId val="718715136"/>
        <c:scaling>
          <c:orientation val="minMax"/>
          <c:max val="18"/>
          <c:min val="16"/>
        </c:scaling>
        <c:delete val="0"/>
        <c:axPos val="l"/>
        <c:majorGridlines/>
        <c:title>
          <c:tx>
            <c:rich>
              <a:bodyPr/>
              <a:lstStyle/>
              <a:p>
                <a:pPr>
                  <a:defRPr/>
                </a:pPr>
                <a:r>
                  <a:rPr lang="sv-SE" sz="1100" b="0"/>
                  <a:t>Sockerhalt %</a:t>
                </a:r>
              </a:p>
            </c:rich>
          </c:tx>
          <c:layout>
            <c:manualLayout>
              <c:xMode val="edge"/>
              <c:yMode val="edge"/>
              <c:x val="1.2454212454212452E-2"/>
              <c:y val="0.32659324800894735"/>
            </c:manualLayout>
          </c:layout>
          <c:overlay val="0"/>
        </c:title>
        <c:numFmt formatCode="0.00" sourceLinked="1"/>
        <c:majorTickMark val="out"/>
        <c:minorTickMark val="none"/>
        <c:tickLblPos val="nextTo"/>
        <c:crossAx val="718294016"/>
        <c:crosses val="autoZero"/>
        <c:crossBetween val="between"/>
      </c:valAx>
    </c:plotArea>
    <c:plotVisOnly val="1"/>
    <c:dispBlanksAs val="gap"/>
    <c:showDLblsOverMax val="0"/>
  </c:chart>
  <c:printSettings>
    <c:headerFooter/>
    <c:pageMargins b="0.75000000000000244" l="0.70000000000000062" r="0.70000000000000062" t="0.75000000000000244" header="0.30000000000000032" footer="0.30000000000000032"/>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a:t>5 frsk SE 2014 sockerhalt</a:t>
            </a:r>
          </a:p>
        </c:rich>
      </c:tx>
      <c:overlay val="0"/>
    </c:title>
    <c:autoTitleDeleted val="0"/>
    <c:plotArea>
      <c:layout/>
      <c:barChart>
        <c:barDir val="col"/>
        <c:grouping val="clustered"/>
        <c:varyColors val="0"/>
        <c:ser>
          <c:idx val="0"/>
          <c:order val="0"/>
          <c:invertIfNegative val="0"/>
          <c:dLbls>
            <c:dLbl>
              <c:idx val="0"/>
              <c:layout>
                <c:manualLayout>
                  <c:x val="2.3598820058997037E-3"/>
                  <c:y val="-1.1695902842349974E-2"/>
                </c:manualLayout>
              </c:layout>
              <c:showLegendKey val="0"/>
              <c:showVal val="1"/>
              <c:showCatName val="0"/>
              <c:showSerName val="0"/>
              <c:showPercent val="0"/>
              <c:showBubbleSize val="0"/>
            </c:dLbl>
            <c:dLbl>
              <c:idx val="1"/>
              <c:layout>
                <c:manualLayout>
                  <c:x val="0"/>
                  <c:y val="-1.9493171403916612E-2"/>
                </c:manualLayout>
              </c:layout>
              <c:showLegendKey val="0"/>
              <c:showVal val="1"/>
              <c:showCatName val="0"/>
              <c:showSerName val="0"/>
              <c:showPercent val="0"/>
              <c:showBubbleSize val="0"/>
            </c:dLbl>
            <c:dLbl>
              <c:idx val="4"/>
              <c:layout>
                <c:manualLayout>
                  <c:x val="-2.3598820058997037E-3"/>
                  <c:y val="1.5594537123133301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multiLvlStrRef>
              <c:f>'Resultattabell skörd'!$N$104:$O$108</c:f>
              <c:multiLvlStrCache>
                <c:ptCount val="5"/>
                <c:lvl>
                  <c:pt idx="1">
                    <c:v>1 x 0,25N</c:v>
                  </c:pt>
                  <c:pt idx="2">
                    <c:v>2 x 0,25N</c:v>
                  </c:pt>
                  <c:pt idx="3">
                    <c:v>1 x 0,5N</c:v>
                  </c:pt>
                  <c:pt idx="4">
                    <c:v>2 x 0,5N</c:v>
                  </c:pt>
                </c:lvl>
                <c:lvl>
                  <c:pt idx="0">
                    <c:v>Obehandlat</c:v>
                  </c:pt>
                  <c:pt idx="1">
                    <c:v>Comet Pro</c:v>
                  </c:pt>
                  <c:pt idx="2">
                    <c:v>Comet Pro</c:v>
                  </c:pt>
                  <c:pt idx="3">
                    <c:v>Comet Pro</c:v>
                  </c:pt>
                  <c:pt idx="4">
                    <c:v>Comet Pro</c:v>
                  </c:pt>
                </c:lvl>
              </c:multiLvlStrCache>
            </c:multiLvlStrRef>
          </c:cat>
          <c:val>
            <c:numRef>
              <c:f>'Resultattabell skörd'!$G$102:$G$106</c:f>
              <c:numCache>
                <c:formatCode>0.00</c:formatCode>
                <c:ptCount val="5"/>
                <c:pt idx="0">
                  <c:v>16.509</c:v>
                </c:pt>
                <c:pt idx="1">
                  <c:v>16.689450269281998</c:v>
                </c:pt>
                <c:pt idx="2">
                  <c:v>16.956499999999998</c:v>
                </c:pt>
                <c:pt idx="3">
                  <c:v>16.787850861287399</c:v>
                </c:pt>
                <c:pt idx="4">
                  <c:v>16.858000000000001</c:v>
                </c:pt>
              </c:numCache>
            </c:numRef>
          </c:val>
        </c:ser>
        <c:dLbls>
          <c:showLegendKey val="0"/>
          <c:showVal val="0"/>
          <c:showCatName val="0"/>
          <c:showSerName val="0"/>
          <c:showPercent val="0"/>
          <c:showBubbleSize val="0"/>
        </c:dLbls>
        <c:gapWidth val="150"/>
        <c:axId val="718841728"/>
        <c:axId val="718947072"/>
      </c:barChart>
      <c:catAx>
        <c:axId val="718841728"/>
        <c:scaling>
          <c:orientation val="minMax"/>
        </c:scaling>
        <c:delete val="0"/>
        <c:axPos val="b"/>
        <c:majorTickMark val="none"/>
        <c:minorTickMark val="none"/>
        <c:tickLblPos val="nextTo"/>
        <c:txPr>
          <a:bodyPr/>
          <a:lstStyle/>
          <a:p>
            <a:pPr>
              <a:defRPr sz="1200"/>
            </a:pPr>
            <a:endParaRPr lang="sv-SE"/>
          </a:p>
        </c:txPr>
        <c:crossAx val="718947072"/>
        <c:crosses val="autoZero"/>
        <c:auto val="1"/>
        <c:lblAlgn val="ctr"/>
        <c:lblOffset val="100"/>
        <c:noMultiLvlLbl val="0"/>
      </c:catAx>
      <c:valAx>
        <c:axId val="718947072"/>
        <c:scaling>
          <c:orientation val="minMax"/>
          <c:max val="18"/>
          <c:min val="16"/>
        </c:scaling>
        <c:delete val="0"/>
        <c:axPos val="l"/>
        <c:majorGridlines/>
        <c:title>
          <c:tx>
            <c:rich>
              <a:bodyPr/>
              <a:lstStyle/>
              <a:p>
                <a:pPr>
                  <a:defRPr/>
                </a:pPr>
                <a:r>
                  <a:rPr lang="sv-SE" sz="1100" b="0"/>
                  <a:t>Sockerhalt %</a:t>
                </a:r>
              </a:p>
            </c:rich>
          </c:tx>
          <c:layout>
            <c:manualLayout>
              <c:xMode val="edge"/>
              <c:yMode val="edge"/>
              <c:x val="1.2454212454212452E-2"/>
              <c:y val="0.32659324800894735"/>
            </c:manualLayout>
          </c:layout>
          <c:overlay val="0"/>
        </c:title>
        <c:numFmt formatCode="0.00" sourceLinked="1"/>
        <c:majorTickMark val="out"/>
        <c:minorTickMark val="none"/>
        <c:tickLblPos val="nextTo"/>
        <c:txPr>
          <a:bodyPr/>
          <a:lstStyle/>
          <a:p>
            <a:pPr>
              <a:defRPr sz="1200"/>
            </a:pPr>
            <a:endParaRPr lang="sv-SE"/>
          </a:p>
        </c:txPr>
        <c:crossAx val="718841728"/>
        <c:crosses val="autoZero"/>
        <c:crossBetween val="between"/>
      </c:valAx>
    </c:plotArea>
    <c:plotVisOnly val="1"/>
    <c:dispBlanksAs val="gap"/>
    <c:showDLblsOverMax val="0"/>
  </c:chart>
  <c:printSettings>
    <c:headerFooter/>
    <c:pageMargins b="0.75000000000000266" l="0.70000000000000062" r="0.70000000000000062" t="0.75000000000000266"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a:t>5</a:t>
            </a:r>
            <a:r>
              <a:rPr lang="sv-SE" baseline="0"/>
              <a:t> trials Skåne</a:t>
            </a:r>
            <a:r>
              <a:rPr lang="sv-SE"/>
              <a:t> 2014 SY</a:t>
            </a:r>
          </a:p>
        </c:rich>
      </c:tx>
      <c:overlay val="0"/>
    </c:title>
    <c:autoTitleDeleted val="0"/>
    <c:plotArea>
      <c:layout/>
      <c:barChart>
        <c:barDir val="col"/>
        <c:grouping val="clustered"/>
        <c:varyColors val="0"/>
        <c:ser>
          <c:idx val="0"/>
          <c:order val="0"/>
          <c:invertIfNegative val="0"/>
          <c:cat>
            <c:multiLvlStrRef>
              <c:f>Plan!$E$13:$F$22</c:f>
              <c:multiLvlStrCache>
                <c:ptCount val="10"/>
                <c:lvl>
                  <c:pt idx="1">
                    <c:v>-</c:v>
                  </c:pt>
                  <c:pt idx="2">
                    <c:v>0,3</c:v>
                  </c:pt>
                  <c:pt idx="3">
                    <c:v>-</c:v>
                  </c:pt>
                  <c:pt idx="4">
                    <c:v>0,6</c:v>
                  </c:pt>
                  <c:pt idx="5">
                    <c:v>0,3+0,2</c:v>
                  </c:pt>
                  <c:pt idx="6">
                    <c:v>0,6+0,4</c:v>
                  </c:pt>
                  <c:pt idx="7">
                    <c:v>-</c:v>
                  </c:pt>
                  <c:pt idx="8">
                    <c:v>2:a: 0,6 Comet p.</c:v>
                  </c:pt>
                </c:lvl>
                <c:lvl>
                  <c:pt idx="1">
                    <c:v>0,3</c:v>
                  </c:pt>
                  <c:pt idx="2">
                    <c:v>0,3</c:v>
                  </c:pt>
                  <c:pt idx="3">
                    <c:v>0,6</c:v>
                  </c:pt>
                  <c:pt idx="4">
                    <c:v>0,6</c:v>
                  </c:pt>
                  <c:pt idx="5">
                    <c:v>0,3+0,2</c:v>
                  </c:pt>
                  <c:pt idx="6">
                    <c:v>0,6+0,4</c:v>
                  </c:pt>
                  <c:pt idx="7">
                    <c:v>0,4</c:v>
                  </c:pt>
                  <c:pt idx="8">
                    <c:v>1:a: 0,4 Armure, </c:v>
                  </c:pt>
                  <c:pt idx="9">
                    <c:v>0,3 + 0,2</c:v>
                  </c:pt>
                </c:lvl>
              </c:multiLvlStrCache>
            </c:multiLvlStrRef>
          </c:cat>
          <c:val>
            <c:numRef>
              <c:f>'Resultattabell skörd'!$H$102:$H$111</c:f>
              <c:numCache>
                <c:formatCode>0.0</c:formatCode>
                <c:ptCount val="10"/>
                <c:pt idx="0">
                  <c:v>16.672396015439801</c:v>
                </c:pt>
                <c:pt idx="1">
                  <c:v>17.771729304353901</c:v>
                </c:pt>
                <c:pt idx="2">
                  <c:v>18.2965376999421</c:v>
                </c:pt>
                <c:pt idx="3">
                  <c:v>18.192544099036599</c:v>
                </c:pt>
                <c:pt idx="4">
                  <c:v>18.708245153009301</c:v>
                </c:pt>
                <c:pt idx="5">
                  <c:v>18.559828683564799</c:v>
                </c:pt>
                <c:pt idx="6">
                  <c:v>18.7327926796528</c:v>
                </c:pt>
                <c:pt idx="7">
                  <c:v>17.762693842686701</c:v>
                </c:pt>
                <c:pt idx="8">
                  <c:v>18.707785594733799</c:v>
                </c:pt>
                <c:pt idx="9">
                  <c:v>18.186374767673598</c:v>
                </c:pt>
              </c:numCache>
            </c:numRef>
          </c:val>
        </c:ser>
        <c:dLbls>
          <c:showLegendKey val="0"/>
          <c:showVal val="0"/>
          <c:showCatName val="0"/>
          <c:showSerName val="0"/>
          <c:showPercent val="0"/>
          <c:showBubbleSize val="0"/>
        </c:dLbls>
        <c:gapWidth val="150"/>
        <c:axId val="722941824"/>
        <c:axId val="722943360"/>
      </c:barChart>
      <c:catAx>
        <c:axId val="722941824"/>
        <c:scaling>
          <c:orientation val="minMax"/>
        </c:scaling>
        <c:delete val="0"/>
        <c:axPos val="b"/>
        <c:majorTickMark val="none"/>
        <c:minorTickMark val="none"/>
        <c:tickLblPos val="nextTo"/>
        <c:crossAx val="722943360"/>
        <c:crosses val="autoZero"/>
        <c:auto val="1"/>
        <c:lblAlgn val="ctr"/>
        <c:lblOffset val="100"/>
        <c:noMultiLvlLbl val="0"/>
      </c:catAx>
      <c:valAx>
        <c:axId val="722943360"/>
        <c:scaling>
          <c:orientation val="minMax"/>
          <c:max val="19"/>
          <c:min val="16"/>
        </c:scaling>
        <c:delete val="0"/>
        <c:axPos val="l"/>
        <c:majorGridlines/>
        <c:title>
          <c:tx>
            <c:rich>
              <a:bodyPr/>
              <a:lstStyle/>
              <a:p>
                <a:pPr>
                  <a:defRPr/>
                </a:pPr>
                <a:r>
                  <a:rPr lang="sv-SE" sz="1100" b="0"/>
                  <a:t>SY ton/ha</a:t>
                </a:r>
              </a:p>
            </c:rich>
          </c:tx>
          <c:layout>
            <c:manualLayout>
              <c:xMode val="edge"/>
              <c:yMode val="edge"/>
              <c:x val="1.2454212454212452E-2"/>
              <c:y val="0.32659324800894735"/>
            </c:manualLayout>
          </c:layout>
          <c:overlay val="0"/>
        </c:title>
        <c:numFmt formatCode="0.0" sourceLinked="1"/>
        <c:majorTickMark val="out"/>
        <c:minorTickMark val="none"/>
        <c:tickLblPos val="nextTo"/>
        <c:crossAx val="722941824"/>
        <c:crosses val="autoZero"/>
        <c:crossBetween val="between"/>
      </c:valAx>
    </c:plotArea>
    <c:plotVisOnly val="1"/>
    <c:dispBlanksAs val="gap"/>
    <c:showDLblsOverMax val="0"/>
  </c:chart>
  <c:printSettings>
    <c:headerFooter/>
    <c:pageMargins b="0.75000000000000244" l="0.70000000000000062" r="0.70000000000000062" t="0.75000000000000244"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a:t>5</a:t>
            </a:r>
            <a:r>
              <a:rPr lang="sv-SE" baseline="0"/>
              <a:t> försök Skåne</a:t>
            </a:r>
            <a:r>
              <a:rPr lang="sv-SE"/>
              <a:t> 2014 sockerskörd</a:t>
            </a:r>
          </a:p>
        </c:rich>
      </c:tx>
      <c:overlay val="0"/>
    </c:title>
    <c:autoTitleDeleted val="0"/>
    <c:plotArea>
      <c:layout/>
      <c:barChart>
        <c:barDir val="col"/>
        <c:grouping val="clustered"/>
        <c:varyColors val="0"/>
        <c:ser>
          <c:idx val="0"/>
          <c:order val="0"/>
          <c:invertIfNegative val="0"/>
          <c:cat>
            <c:multiLvlStrRef>
              <c:f>Plan!$E$13:$F$22</c:f>
              <c:multiLvlStrCache>
                <c:ptCount val="10"/>
                <c:lvl>
                  <c:pt idx="1">
                    <c:v>-</c:v>
                  </c:pt>
                  <c:pt idx="2">
                    <c:v>0,3</c:v>
                  </c:pt>
                  <c:pt idx="3">
                    <c:v>-</c:v>
                  </c:pt>
                  <c:pt idx="4">
                    <c:v>0,6</c:v>
                  </c:pt>
                  <c:pt idx="5">
                    <c:v>0,3+0,2</c:v>
                  </c:pt>
                  <c:pt idx="6">
                    <c:v>0,6+0,4</c:v>
                  </c:pt>
                  <c:pt idx="7">
                    <c:v>-</c:v>
                  </c:pt>
                  <c:pt idx="8">
                    <c:v>2:a: 0,6 Comet p.</c:v>
                  </c:pt>
                </c:lvl>
                <c:lvl>
                  <c:pt idx="1">
                    <c:v>0,3</c:v>
                  </c:pt>
                  <c:pt idx="2">
                    <c:v>0,3</c:v>
                  </c:pt>
                  <c:pt idx="3">
                    <c:v>0,6</c:v>
                  </c:pt>
                  <c:pt idx="4">
                    <c:v>0,6</c:v>
                  </c:pt>
                  <c:pt idx="5">
                    <c:v>0,3+0,2</c:v>
                  </c:pt>
                  <c:pt idx="6">
                    <c:v>0,6+0,4</c:v>
                  </c:pt>
                  <c:pt idx="7">
                    <c:v>0,4</c:v>
                  </c:pt>
                  <c:pt idx="8">
                    <c:v>1:a: 0,4 Armure, </c:v>
                  </c:pt>
                  <c:pt idx="9">
                    <c:v>0,3 + 0,2</c:v>
                  </c:pt>
                </c:lvl>
              </c:multiLvlStrCache>
            </c:multiLvlStrRef>
          </c:cat>
          <c:val>
            <c:numRef>
              <c:f>'Resultattabell skörd'!$H$102:$H$106</c:f>
              <c:numCache>
                <c:formatCode>0.0</c:formatCode>
                <c:ptCount val="5"/>
                <c:pt idx="0">
                  <c:v>16.672396015439801</c:v>
                </c:pt>
                <c:pt idx="1">
                  <c:v>17.771729304353901</c:v>
                </c:pt>
                <c:pt idx="2">
                  <c:v>18.2965376999421</c:v>
                </c:pt>
                <c:pt idx="3">
                  <c:v>18.192544099036599</c:v>
                </c:pt>
                <c:pt idx="4">
                  <c:v>18.708245153009301</c:v>
                </c:pt>
              </c:numCache>
            </c:numRef>
          </c:val>
        </c:ser>
        <c:dLbls>
          <c:showLegendKey val="0"/>
          <c:showVal val="0"/>
          <c:showCatName val="0"/>
          <c:showSerName val="0"/>
          <c:showPercent val="0"/>
          <c:showBubbleSize val="0"/>
        </c:dLbls>
        <c:gapWidth val="150"/>
        <c:axId val="723362176"/>
        <c:axId val="723364096"/>
      </c:barChart>
      <c:catAx>
        <c:axId val="723362176"/>
        <c:scaling>
          <c:orientation val="minMax"/>
        </c:scaling>
        <c:delete val="0"/>
        <c:axPos val="b"/>
        <c:majorTickMark val="none"/>
        <c:minorTickMark val="none"/>
        <c:tickLblPos val="nextTo"/>
        <c:crossAx val="723364096"/>
        <c:crosses val="autoZero"/>
        <c:auto val="1"/>
        <c:lblAlgn val="ctr"/>
        <c:lblOffset val="100"/>
        <c:noMultiLvlLbl val="0"/>
      </c:catAx>
      <c:valAx>
        <c:axId val="723364096"/>
        <c:scaling>
          <c:orientation val="minMax"/>
          <c:max val="19"/>
          <c:min val="16"/>
        </c:scaling>
        <c:delete val="0"/>
        <c:axPos val="l"/>
        <c:majorGridlines/>
        <c:title>
          <c:tx>
            <c:rich>
              <a:bodyPr/>
              <a:lstStyle/>
              <a:p>
                <a:pPr>
                  <a:defRPr/>
                </a:pPr>
                <a:r>
                  <a:rPr lang="sv-SE" sz="1100" b="0"/>
                  <a:t>Sockerskörd ton/ha</a:t>
                </a:r>
              </a:p>
            </c:rich>
          </c:tx>
          <c:layout>
            <c:manualLayout>
              <c:xMode val="edge"/>
              <c:yMode val="edge"/>
              <c:x val="1.2454212454212452E-2"/>
              <c:y val="0.32659324800894735"/>
            </c:manualLayout>
          </c:layout>
          <c:overlay val="0"/>
        </c:title>
        <c:numFmt formatCode="0.0" sourceLinked="1"/>
        <c:majorTickMark val="out"/>
        <c:minorTickMark val="none"/>
        <c:tickLblPos val="nextTo"/>
        <c:crossAx val="723362176"/>
        <c:crosses val="autoZero"/>
        <c:crossBetween val="between"/>
      </c:valAx>
    </c:plotArea>
    <c:plotVisOnly val="1"/>
    <c:dispBlanksAs val="gap"/>
    <c:showDLblsOverMax val="0"/>
  </c:chart>
  <c:printSettings>
    <c:headerFooter/>
    <c:pageMargins b="0.75000000000000266" l="0.70000000000000062" r="0.70000000000000062" t="0.750000000000002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a:t>Lovisero 2014</a:t>
            </a:r>
          </a:p>
        </c:rich>
      </c:tx>
      <c:overlay val="0"/>
    </c:title>
    <c:autoTitleDeleted val="0"/>
    <c:plotArea>
      <c:layout/>
      <c:barChart>
        <c:barDir val="col"/>
        <c:grouping val="clustered"/>
        <c:varyColors val="0"/>
        <c:ser>
          <c:idx val="0"/>
          <c:order val="0"/>
          <c:invertIfNegative val="0"/>
          <c:cat>
            <c:multiLvlStrRef>
              <c:f>Plan!$E$13:$F$22</c:f>
              <c:multiLvlStrCache>
                <c:ptCount val="10"/>
                <c:lvl>
                  <c:pt idx="1">
                    <c:v>-</c:v>
                  </c:pt>
                  <c:pt idx="2">
                    <c:v>0,3</c:v>
                  </c:pt>
                  <c:pt idx="3">
                    <c:v>-</c:v>
                  </c:pt>
                  <c:pt idx="4">
                    <c:v>0,6</c:v>
                  </c:pt>
                  <c:pt idx="5">
                    <c:v>0,3+0,2</c:v>
                  </c:pt>
                  <c:pt idx="6">
                    <c:v>0,6+0,4</c:v>
                  </c:pt>
                  <c:pt idx="7">
                    <c:v>-</c:v>
                  </c:pt>
                  <c:pt idx="8">
                    <c:v>2:a: 0,6 Comet p.</c:v>
                  </c:pt>
                </c:lvl>
                <c:lvl>
                  <c:pt idx="1">
                    <c:v>0,3</c:v>
                  </c:pt>
                  <c:pt idx="2">
                    <c:v>0,3</c:v>
                  </c:pt>
                  <c:pt idx="3">
                    <c:v>0,6</c:v>
                  </c:pt>
                  <c:pt idx="4">
                    <c:v>0,6</c:v>
                  </c:pt>
                  <c:pt idx="5">
                    <c:v>0,3+0,2</c:v>
                  </c:pt>
                  <c:pt idx="6">
                    <c:v>0,6+0,4</c:v>
                  </c:pt>
                  <c:pt idx="7">
                    <c:v>0,4</c:v>
                  </c:pt>
                  <c:pt idx="8">
                    <c:v>1:a: 0,4 Armure, </c:v>
                  </c:pt>
                  <c:pt idx="9">
                    <c:v>0,3 + 0,2</c:v>
                  </c:pt>
                </c:lvl>
              </c:multiLvlStrCache>
            </c:multiLvlStrRef>
          </c:cat>
          <c:val>
            <c:numRef>
              <c:f>'Resultattabell skörd (2)'!$H$43:$H$52</c:f>
              <c:numCache>
                <c:formatCode>0.0</c:formatCode>
                <c:ptCount val="10"/>
                <c:pt idx="0">
                  <c:v>16.0077551591435</c:v>
                </c:pt>
                <c:pt idx="1">
                  <c:v>16.827003373842601</c:v>
                </c:pt>
                <c:pt idx="2">
                  <c:v>17.233541270254602</c:v>
                </c:pt>
                <c:pt idx="3">
                  <c:v>16.5055523408565</c:v>
                </c:pt>
                <c:pt idx="4">
                  <c:v>18.2159795095486</c:v>
                </c:pt>
                <c:pt idx="5">
                  <c:v>17.447401469907401</c:v>
                </c:pt>
                <c:pt idx="6">
                  <c:v>18.594989631076398</c:v>
                </c:pt>
                <c:pt idx="7">
                  <c:v>17.042260313946802</c:v>
                </c:pt>
                <c:pt idx="8">
                  <c:v>18.079441857638901</c:v>
                </c:pt>
                <c:pt idx="9">
                  <c:v>17.280681957465301</c:v>
                </c:pt>
              </c:numCache>
            </c:numRef>
          </c:val>
        </c:ser>
        <c:dLbls>
          <c:showLegendKey val="0"/>
          <c:showVal val="0"/>
          <c:showCatName val="0"/>
          <c:showSerName val="0"/>
          <c:showPercent val="0"/>
          <c:showBubbleSize val="0"/>
        </c:dLbls>
        <c:gapWidth val="150"/>
        <c:axId val="179560832"/>
        <c:axId val="179563904"/>
      </c:barChart>
      <c:catAx>
        <c:axId val="179560832"/>
        <c:scaling>
          <c:orientation val="minMax"/>
        </c:scaling>
        <c:delete val="0"/>
        <c:axPos val="b"/>
        <c:majorTickMark val="none"/>
        <c:minorTickMark val="none"/>
        <c:tickLblPos val="nextTo"/>
        <c:crossAx val="179563904"/>
        <c:crosses val="autoZero"/>
        <c:auto val="1"/>
        <c:lblAlgn val="ctr"/>
        <c:lblOffset val="100"/>
        <c:noMultiLvlLbl val="0"/>
      </c:catAx>
      <c:valAx>
        <c:axId val="179563904"/>
        <c:scaling>
          <c:orientation val="minMax"/>
        </c:scaling>
        <c:delete val="0"/>
        <c:axPos val="l"/>
        <c:majorGridlines/>
        <c:title>
          <c:tx>
            <c:rich>
              <a:bodyPr/>
              <a:lstStyle/>
              <a:p>
                <a:pPr>
                  <a:defRPr/>
                </a:pPr>
                <a:r>
                  <a:rPr lang="sv-SE" sz="1100" b="0"/>
                  <a:t>SY ton/ha</a:t>
                </a:r>
              </a:p>
            </c:rich>
          </c:tx>
          <c:layout>
            <c:manualLayout>
              <c:xMode val="edge"/>
              <c:yMode val="edge"/>
              <c:x val="1.2454212454212452E-2"/>
              <c:y val="0.32659324800894735"/>
            </c:manualLayout>
          </c:layout>
          <c:overlay val="0"/>
        </c:title>
        <c:numFmt formatCode="0.0" sourceLinked="1"/>
        <c:majorTickMark val="out"/>
        <c:minorTickMark val="none"/>
        <c:tickLblPos val="nextTo"/>
        <c:crossAx val="179560832"/>
        <c:crosses val="autoZero"/>
        <c:crossBetween val="between"/>
      </c:valAx>
    </c:plotArea>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a:t>5</a:t>
            </a:r>
            <a:r>
              <a:rPr lang="sv-SE" baseline="0"/>
              <a:t> försök Skåne</a:t>
            </a:r>
            <a:r>
              <a:rPr lang="sv-SE"/>
              <a:t> 2014 rotskörd sockerbetor</a:t>
            </a:r>
          </a:p>
        </c:rich>
      </c:tx>
      <c:layout>
        <c:manualLayout>
          <c:xMode val="edge"/>
          <c:yMode val="edge"/>
          <c:x val="0.16851322788191309"/>
          <c:y val="2.7290439965483276E-2"/>
        </c:manualLayout>
      </c:layout>
      <c:overlay val="0"/>
    </c:title>
    <c:autoTitleDeleted val="0"/>
    <c:plotArea>
      <c:layout/>
      <c:barChart>
        <c:barDir val="col"/>
        <c:grouping val="clustered"/>
        <c:varyColors val="0"/>
        <c:ser>
          <c:idx val="0"/>
          <c:order val="0"/>
          <c:invertIfNegative val="0"/>
          <c:cat>
            <c:multiLvlStrRef>
              <c:f>Plan!$E$13:$F$22</c:f>
              <c:multiLvlStrCache>
                <c:ptCount val="10"/>
                <c:lvl>
                  <c:pt idx="1">
                    <c:v>-</c:v>
                  </c:pt>
                  <c:pt idx="2">
                    <c:v>0,3</c:v>
                  </c:pt>
                  <c:pt idx="3">
                    <c:v>-</c:v>
                  </c:pt>
                  <c:pt idx="4">
                    <c:v>0,6</c:v>
                  </c:pt>
                  <c:pt idx="5">
                    <c:v>0,3+0,2</c:v>
                  </c:pt>
                  <c:pt idx="6">
                    <c:v>0,6+0,4</c:v>
                  </c:pt>
                  <c:pt idx="7">
                    <c:v>-</c:v>
                  </c:pt>
                  <c:pt idx="8">
                    <c:v>2:a: 0,6 Comet p.</c:v>
                  </c:pt>
                </c:lvl>
                <c:lvl>
                  <c:pt idx="1">
                    <c:v>0,3</c:v>
                  </c:pt>
                  <c:pt idx="2">
                    <c:v>0,3</c:v>
                  </c:pt>
                  <c:pt idx="3">
                    <c:v>0,6</c:v>
                  </c:pt>
                  <c:pt idx="4">
                    <c:v>0,6</c:v>
                  </c:pt>
                  <c:pt idx="5">
                    <c:v>0,3+0,2</c:v>
                  </c:pt>
                  <c:pt idx="6">
                    <c:v>0,6+0,4</c:v>
                  </c:pt>
                  <c:pt idx="7">
                    <c:v>0,4</c:v>
                  </c:pt>
                  <c:pt idx="8">
                    <c:v>1:a: 0,4 Armure, </c:v>
                  </c:pt>
                  <c:pt idx="9">
                    <c:v>0,3 + 0,2</c:v>
                  </c:pt>
                </c:lvl>
              </c:multiLvlStrCache>
            </c:multiLvlStrRef>
          </c:cat>
          <c:val>
            <c:numRef>
              <c:f>'Resultattabell skörd'!$F$102:$F$106</c:f>
              <c:numCache>
                <c:formatCode>0.0</c:formatCode>
                <c:ptCount val="5"/>
                <c:pt idx="0">
                  <c:v>104.81273148148099</c:v>
                </c:pt>
                <c:pt idx="1">
                  <c:v>110.553270531724</c:v>
                </c:pt>
                <c:pt idx="2">
                  <c:v>111.85046296296299</c:v>
                </c:pt>
                <c:pt idx="3">
                  <c:v>112.40244577079299</c:v>
                </c:pt>
                <c:pt idx="4">
                  <c:v>115.313425925926</c:v>
                </c:pt>
              </c:numCache>
            </c:numRef>
          </c:val>
        </c:ser>
        <c:dLbls>
          <c:showLegendKey val="0"/>
          <c:showVal val="0"/>
          <c:showCatName val="0"/>
          <c:showSerName val="0"/>
          <c:showPercent val="0"/>
          <c:showBubbleSize val="0"/>
        </c:dLbls>
        <c:gapWidth val="150"/>
        <c:axId val="723828096"/>
        <c:axId val="723903616"/>
      </c:barChart>
      <c:catAx>
        <c:axId val="723828096"/>
        <c:scaling>
          <c:orientation val="minMax"/>
        </c:scaling>
        <c:delete val="0"/>
        <c:axPos val="b"/>
        <c:majorTickMark val="none"/>
        <c:minorTickMark val="none"/>
        <c:tickLblPos val="nextTo"/>
        <c:crossAx val="723903616"/>
        <c:crosses val="autoZero"/>
        <c:auto val="1"/>
        <c:lblAlgn val="ctr"/>
        <c:lblOffset val="100"/>
        <c:noMultiLvlLbl val="0"/>
      </c:catAx>
      <c:valAx>
        <c:axId val="723903616"/>
        <c:scaling>
          <c:orientation val="minMax"/>
          <c:max val="120"/>
          <c:min val="100"/>
        </c:scaling>
        <c:delete val="0"/>
        <c:axPos val="l"/>
        <c:majorGridlines/>
        <c:title>
          <c:tx>
            <c:rich>
              <a:bodyPr/>
              <a:lstStyle/>
              <a:p>
                <a:pPr>
                  <a:defRPr/>
                </a:pPr>
                <a:r>
                  <a:rPr lang="sv-SE" sz="1100" b="0"/>
                  <a:t>Rotskörd   ton/ha</a:t>
                </a:r>
              </a:p>
            </c:rich>
          </c:tx>
          <c:layout>
            <c:manualLayout>
              <c:xMode val="edge"/>
              <c:yMode val="edge"/>
              <c:x val="1.24542308317655E-2"/>
              <c:y val="0.37337680975677789"/>
            </c:manualLayout>
          </c:layout>
          <c:overlay val="0"/>
        </c:title>
        <c:numFmt formatCode="0.0" sourceLinked="1"/>
        <c:majorTickMark val="out"/>
        <c:minorTickMark val="none"/>
        <c:tickLblPos val="nextTo"/>
        <c:crossAx val="723828096"/>
        <c:crosses val="autoZero"/>
        <c:crossBetween val="between"/>
      </c:valAx>
    </c:plotArea>
    <c:plotVisOnly val="1"/>
    <c:dispBlanksAs val="gap"/>
    <c:showDLblsOverMax val="0"/>
  </c:chart>
  <c:printSettings>
    <c:headerFooter/>
    <c:pageMargins b="0.75000000000000289" l="0.70000000000000062" r="0.70000000000000062" t="0.75000000000000289"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a:t>5</a:t>
            </a:r>
            <a:r>
              <a:rPr lang="sv-SE" baseline="0"/>
              <a:t> försök Skåne</a:t>
            </a:r>
            <a:r>
              <a:rPr lang="sv-SE"/>
              <a:t> 2014 Sockerskörd</a:t>
            </a:r>
          </a:p>
        </c:rich>
      </c:tx>
      <c:overlay val="0"/>
    </c:title>
    <c:autoTitleDeleted val="0"/>
    <c:plotArea>
      <c:layout/>
      <c:barChart>
        <c:barDir val="col"/>
        <c:grouping val="clustered"/>
        <c:varyColors val="0"/>
        <c:ser>
          <c:idx val="0"/>
          <c:order val="0"/>
          <c:invertIfNegative val="0"/>
          <c:cat>
            <c:multiLvlStrRef>
              <c:f>'Resultattabell skörd'!$E$167:$F$176</c:f>
              <c:multiLvlStrCache>
                <c:ptCount val="10"/>
                <c:lvl>
                  <c:pt idx="1">
                    <c:v>-</c:v>
                  </c:pt>
                  <c:pt idx="2">
                    <c:v>-</c:v>
                  </c:pt>
                  <c:pt idx="3">
                    <c:v>-</c:v>
                  </c:pt>
                  <c:pt idx="4">
                    <c:v>-</c:v>
                  </c:pt>
                  <c:pt idx="5">
                    <c:v>0,3</c:v>
                  </c:pt>
                  <c:pt idx="6">
                    <c:v>0,3+0,2</c:v>
                  </c:pt>
                  <c:pt idx="7">
                    <c:v>T2: 0,6 Comet p.</c:v>
                  </c:pt>
                  <c:pt idx="8">
                    <c:v>0,6</c:v>
                  </c:pt>
                  <c:pt idx="9">
                    <c:v>0,6+0,4</c:v>
                  </c:pt>
                </c:lvl>
                <c:lvl>
                  <c:pt idx="1">
                    <c:v>0,4</c:v>
                  </c:pt>
                  <c:pt idx="2">
                    <c:v>0,3</c:v>
                  </c:pt>
                  <c:pt idx="3">
                    <c:v>0,3 + 0,2</c:v>
                  </c:pt>
                  <c:pt idx="4">
                    <c:v>0,6</c:v>
                  </c:pt>
                  <c:pt idx="5">
                    <c:v>0,3</c:v>
                  </c:pt>
                  <c:pt idx="6">
                    <c:v>0,3+0,2</c:v>
                  </c:pt>
                  <c:pt idx="7">
                    <c:v>T1: 0,4 Armure, </c:v>
                  </c:pt>
                  <c:pt idx="8">
                    <c:v>0,6</c:v>
                  </c:pt>
                  <c:pt idx="9">
                    <c:v>0,6+0,4</c:v>
                  </c:pt>
                </c:lvl>
              </c:multiLvlStrCache>
            </c:multiLvlStrRef>
          </c:cat>
          <c:val>
            <c:numRef>
              <c:f>'Resultattabell skörd'!$H$151:$H$160</c:f>
              <c:numCache>
                <c:formatCode>0.0</c:formatCode>
                <c:ptCount val="10"/>
                <c:pt idx="0">
                  <c:v>16.672396015439801</c:v>
                </c:pt>
                <c:pt idx="1">
                  <c:v>17.762693842686701</c:v>
                </c:pt>
                <c:pt idx="2">
                  <c:v>17.771729304353901</c:v>
                </c:pt>
                <c:pt idx="3">
                  <c:v>18.186374767673598</c:v>
                </c:pt>
                <c:pt idx="4">
                  <c:v>18.192544099036599</c:v>
                </c:pt>
                <c:pt idx="5">
                  <c:v>18.2965376999421</c:v>
                </c:pt>
                <c:pt idx="6">
                  <c:v>18.559828683564799</c:v>
                </c:pt>
                <c:pt idx="7">
                  <c:v>18.707785594733799</c:v>
                </c:pt>
                <c:pt idx="8">
                  <c:v>18.708245153009301</c:v>
                </c:pt>
                <c:pt idx="9">
                  <c:v>18.7327926796528</c:v>
                </c:pt>
              </c:numCache>
            </c:numRef>
          </c:val>
        </c:ser>
        <c:dLbls>
          <c:showLegendKey val="0"/>
          <c:showVal val="0"/>
          <c:showCatName val="0"/>
          <c:showSerName val="0"/>
          <c:showPercent val="0"/>
          <c:showBubbleSize val="0"/>
        </c:dLbls>
        <c:gapWidth val="150"/>
        <c:axId val="750889984"/>
        <c:axId val="751535616"/>
      </c:barChart>
      <c:catAx>
        <c:axId val="750889984"/>
        <c:scaling>
          <c:orientation val="minMax"/>
        </c:scaling>
        <c:delete val="0"/>
        <c:axPos val="b"/>
        <c:majorTickMark val="none"/>
        <c:minorTickMark val="none"/>
        <c:tickLblPos val="nextTo"/>
        <c:crossAx val="751535616"/>
        <c:crosses val="autoZero"/>
        <c:auto val="1"/>
        <c:lblAlgn val="ctr"/>
        <c:lblOffset val="100"/>
        <c:noMultiLvlLbl val="0"/>
      </c:catAx>
      <c:valAx>
        <c:axId val="751535616"/>
        <c:scaling>
          <c:orientation val="minMax"/>
          <c:max val="19"/>
          <c:min val="16"/>
        </c:scaling>
        <c:delete val="0"/>
        <c:axPos val="l"/>
        <c:majorGridlines/>
        <c:title>
          <c:tx>
            <c:rich>
              <a:bodyPr/>
              <a:lstStyle/>
              <a:p>
                <a:pPr>
                  <a:defRPr/>
                </a:pPr>
                <a:r>
                  <a:rPr lang="sv-SE" sz="1100" b="0"/>
                  <a:t>Sockerskörd ton/ha</a:t>
                </a:r>
              </a:p>
            </c:rich>
          </c:tx>
          <c:layout>
            <c:manualLayout>
              <c:xMode val="edge"/>
              <c:yMode val="edge"/>
              <c:x val="1.2454212454212452E-2"/>
              <c:y val="0.32659324800894735"/>
            </c:manualLayout>
          </c:layout>
          <c:overlay val="0"/>
        </c:title>
        <c:numFmt formatCode="0.0" sourceLinked="1"/>
        <c:majorTickMark val="out"/>
        <c:minorTickMark val="none"/>
        <c:tickLblPos val="nextTo"/>
        <c:crossAx val="750889984"/>
        <c:crosses val="autoZero"/>
        <c:crossBetween val="between"/>
      </c:valAx>
    </c:plotArea>
    <c:plotVisOnly val="1"/>
    <c:dispBlanksAs val="gap"/>
    <c:showDLblsOverMax val="0"/>
  </c:chart>
  <c:printSettings>
    <c:headerFooter/>
    <c:pageMargins b="0.75000000000000266" l="0.70000000000000062" r="0.70000000000000062" t="0.750000000000002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a:t>Granhill 2014</a:t>
            </a:r>
          </a:p>
        </c:rich>
      </c:tx>
      <c:overlay val="0"/>
    </c:title>
    <c:autoTitleDeleted val="0"/>
    <c:plotArea>
      <c:layout/>
      <c:barChart>
        <c:barDir val="col"/>
        <c:grouping val="clustered"/>
        <c:varyColors val="0"/>
        <c:ser>
          <c:idx val="0"/>
          <c:order val="0"/>
          <c:invertIfNegative val="0"/>
          <c:cat>
            <c:multiLvlStrRef>
              <c:f>Plan!$E$13:$F$22</c:f>
              <c:multiLvlStrCache>
                <c:ptCount val="10"/>
                <c:lvl>
                  <c:pt idx="1">
                    <c:v>-</c:v>
                  </c:pt>
                  <c:pt idx="2">
                    <c:v>0,3</c:v>
                  </c:pt>
                  <c:pt idx="3">
                    <c:v>-</c:v>
                  </c:pt>
                  <c:pt idx="4">
                    <c:v>0,6</c:v>
                  </c:pt>
                  <c:pt idx="5">
                    <c:v>0,3+0,2</c:v>
                  </c:pt>
                  <c:pt idx="6">
                    <c:v>0,6+0,4</c:v>
                  </c:pt>
                  <c:pt idx="7">
                    <c:v>-</c:v>
                  </c:pt>
                  <c:pt idx="8">
                    <c:v>2:a: 0,6 Comet p.</c:v>
                  </c:pt>
                </c:lvl>
                <c:lvl>
                  <c:pt idx="1">
                    <c:v>0,3</c:v>
                  </c:pt>
                  <c:pt idx="2">
                    <c:v>0,3</c:v>
                  </c:pt>
                  <c:pt idx="3">
                    <c:v>0,6</c:v>
                  </c:pt>
                  <c:pt idx="4">
                    <c:v>0,6</c:v>
                  </c:pt>
                  <c:pt idx="5">
                    <c:v>0,3+0,2</c:v>
                  </c:pt>
                  <c:pt idx="6">
                    <c:v>0,6+0,4</c:v>
                  </c:pt>
                  <c:pt idx="7">
                    <c:v>0,4</c:v>
                  </c:pt>
                  <c:pt idx="8">
                    <c:v>1:a: 0,4 Armure, </c:v>
                  </c:pt>
                  <c:pt idx="9">
                    <c:v>0,3 + 0,2</c:v>
                  </c:pt>
                </c:lvl>
              </c:multiLvlStrCache>
            </c:multiLvlStrRef>
          </c:cat>
          <c:val>
            <c:numRef>
              <c:f>'Resultattabell skörd (2)'!$H$81:$H$90</c:f>
              <c:numCache>
                <c:formatCode>0.0</c:formatCode>
                <c:ptCount val="10"/>
                <c:pt idx="0">
                  <c:v>17.631402313888898</c:v>
                </c:pt>
                <c:pt idx="1">
                  <c:v>20.195158052777799</c:v>
                </c:pt>
                <c:pt idx="2">
                  <c:v>21.162742222222199</c:v>
                </c:pt>
                <c:pt idx="3">
                  <c:v>19.854044259722201</c:v>
                </c:pt>
                <c:pt idx="4">
                  <c:v>20.7617254930556</c:v>
                </c:pt>
                <c:pt idx="5">
                  <c:v>20.889201895833299</c:v>
                </c:pt>
                <c:pt idx="6">
                  <c:v>21.552930281944398</c:v>
                </c:pt>
                <c:pt idx="7">
                  <c:v>19.529243056944399</c:v>
                </c:pt>
                <c:pt idx="8">
                  <c:v>21.2308429375</c:v>
                </c:pt>
                <c:pt idx="9">
                  <c:v>20.651749997222201</c:v>
                </c:pt>
              </c:numCache>
            </c:numRef>
          </c:val>
        </c:ser>
        <c:dLbls>
          <c:showLegendKey val="0"/>
          <c:showVal val="0"/>
          <c:showCatName val="0"/>
          <c:showSerName val="0"/>
          <c:showPercent val="0"/>
          <c:showBubbleSize val="0"/>
        </c:dLbls>
        <c:gapWidth val="150"/>
        <c:axId val="179971200"/>
        <c:axId val="179976064"/>
      </c:barChart>
      <c:catAx>
        <c:axId val="179971200"/>
        <c:scaling>
          <c:orientation val="minMax"/>
        </c:scaling>
        <c:delete val="0"/>
        <c:axPos val="b"/>
        <c:majorTickMark val="none"/>
        <c:minorTickMark val="none"/>
        <c:tickLblPos val="nextTo"/>
        <c:crossAx val="179976064"/>
        <c:crosses val="autoZero"/>
        <c:auto val="1"/>
        <c:lblAlgn val="ctr"/>
        <c:lblOffset val="100"/>
        <c:noMultiLvlLbl val="0"/>
      </c:catAx>
      <c:valAx>
        <c:axId val="179976064"/>
        <c:scaling>
          <c:orientation val="minMax"/>
          <c:max val="22.5"/>
          <c:min val="16.5"/>
        </c:scaling>
        <c:delete val="0"/>
        <c:axPos val="l"/>
        <c:majorGridlines/>
        <c:title>
          <c:tx>
            <c:rich>
              <a:bodyPr/>
              <a:lstStyle/>
              <a:p>
                <a:pPr>
                  <a:defRPr/>
                </a:pPr>
                <a:r>
                  <a:rPr lang="sv-SE" sz="1100" b="0"/>
                  <a:t>SY ton/ha</a:t>
                </a:r>
              </a:p>
            </c:rich>
          </c:tx>
          <c:layout>
            <c:manualLayout>
              <c:xMode val="edge"/>
              <c:yMode val="edge"/>
              <c:x val="1.2454212454212452E-2"/>
              <c:y val="0.32659324800894735"/>
            </c:manualLayout>
          </c:layout>
          <c:overlay val="0"/>
        </c:title>
        <c:numFmt formatCode="0.0" sourceLinked="1"/>
        <c:majorTickMark val="out"/>
        <c:minorTickMark val="none"/>
        <c:tickLblPos val="nextTo"/>
        <c:crossAx val="179971200"/>
        <c:crosses val="autoZero"/>
        <c:crossBetween val="between"/>
      </c:valAx>
    </c:plotArea>
    <c:plotVisOnly val="1"/>
    <c:dispBlanksAs val="gap"/>
    <c:showDLblsOverMax val="0"/>
  </c:chart>
  <c:printSettings>
    <c:headerFooter/>
    <c:pageMargins b="0.75000000000000222" l="0.70000000000000062" r="0.70000000000000062" t="0.750000000000002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a:t>Granhill 2014 sockerhalt</a:t>
            </a:r>
          </a:p>
        </c:rich>
      </c:tx>
      <c:overlay val="0"/>
    </c:title>
    <c:autoTitleDeleted val="0"/>
    <c:plotArea>
      <c:layout/>
      <c:barChart>
        <c:barDir val="col"/>
        <c:grouping val="clustered"/>
        <c:varyColors val="0"/>
        <c:ser>
          <c:idx val="0"/>
          <c:order val="0"/>
          <c:invertIfNegative val="0"/>
          <c:cat>
            <c:multiLvlStrRef>
              <c:f>Plan!$E$13:$F$22</c:f>
              <c:multiLvlStrCache>
                <c:ptCount val="10"/>
                <c:lvl>
                  <c:pt idx="1">
                    <c:v>-</c:v>
                  </c:pt>
                  <c:pt idx="2">
                    <c:v>0,3</c:v>
                  </c:pt>
                  <c:pt idx="3">
                    <c:v>-</c:v>
                  </c:pt>
                  <c:pt idx="4">
                    <c:v>0,6</c:v>
                  </c:pt>
                  <c:pt idx="5">
                    <c:v>0,3+0,2</c:v>
                  </c:pt>
                  <c:pt idx="6">
                    <c:v>0,6+0,4</c:v>
                  </c:pt>
                  <c:pt idx="7">
                    <c:v>-</c:v>
                  </c:pt>
                  <c:pt idx="8">
                    <c:v>2:a: 0,6 Comet p.</c:v>
                  </c:pt>
                </c:lvl>
                <c:lvl>
                  <c:pt idx="1">
                    <c:v>0,3</c:v>
                  </c:pt>
                  <c:pt idx="2">
                    <c:v>0,3</c:v>
                  </c:pt>
                  <c:pt idx="3">
                    <c:v>0,6</c:v>
                  </c:pt>
                  <c:pt idx="4">
                    <c:v>0,6</c:v>
                  </c:pt>
                  <c:pt idx="5">
                    <c:v>0,3+0,2</c:v>
                  </c:pt>
                  <c:pt idx="6">
                    <c:v>0,6+0,4</c:v>
                  </c:pt>
                  <c:pt idx="7">
                    <c:v>0,4</c:v>
                  </c:pt>
                  <c:pt idx="8">
                    <c:v>1:a: 0,4 Armure, </c:v>
                  </c:pt>
                  <c:pt idx="9">
                    <c:v>0,3 + 0,2</c:v>
                  </c:pt>
                </c:lvl>
              </c:multiLvlStrCache>
            </c:multiLvlStrRef>
          </c:cat>
          <c:val>
            <c:numRef>
              <c:f>'Resultattabell skörd (2)'!$G$81:$G$90</c:f>
              <c:numCache>
                <c:formatCode>0.0</c:formatCode>
                <c:ptCount val="10"/>
                <c:pt idx="0">
                  <c:v>16.517499999999998</c:v>
                </c:pt>
                <c:pt idx="1">
                  <c:v>16.434999999999999</c:v>
                </c:pt>
                <c:pt idx="2">
                  <c:v>17.34</c:v>
                </c:pt>
                <c:pt idx="3">
                  <c:v>16.977499999999999</c:v>
                </c:pt>
                <c:pt idx="4">
                  <c:v>17.0625</c:v>
                </c:pt>
                <c:pt idx="5">
                  <c:v>17.147500000000001</c:v>
                </c:pt>
                <c:pt idx="6">
                  <c:v>17.147500000000001</c:v>
                </c:pt>
                <c:pt idx="7">
                  <c:v>16.559999999999999</c:v>
                </c:pt>
                <c:pt idx="8">
                  <c:v>17.625</c:v>
                </c:pt>
                <c:pt idx="9">
                  <c:v>17.3325</c:v>
                </c:pt>
              </c:numCache>
            </c:numRef>
          </c:val>
        </c:ser>
        <c:dLbls>
          <c:showLegendKey val="0"/>
          <c:showVal val="0"/>
          <c:showCatName val="0"/>
          <c:showSerName val="0"/>
          <c:showPercent val="0"/>
          <c:showBubbleSize val="0"/>
        </c:dLbls>
        <c:gapWidth val="150"/>
        <c:axId val="188457728"/>
        <c:axId val="188459648"/>
      </c:barChart>
      <c:catAx>
        <c:axId val="188457728"/>
        <c:scaling>
          <c:orientation val="minMax"/>
        </c:scaling>
        <c:delete val="0"/>
        <c:axPos val="b"/>
        <c:majorTickMark val="none"/>
        <c:minorTickMark val="none"/>
        <c:tickLblPos val="nextTo"/>
        <c:crossAx val="188459648"/>
        <c:crosses val="autoZero"/>
        <c:auto val="1"/>
        <c:lblAlgn val="ctr"/>
        <c:lblOffset val="100"/>
        <c:noMultiLvlLbl val="0"/>
      </c:catAx>
      <c:valAx>
        <c:axId val="188459648"/>
        <c:scaling>
          <c:orientation val="minMax"/>
          <c:max val="18"/>
          <c:min val="15"/>
        </c:scaling>
        <c:delete val="0"/>
        <c:axPos val="l"/>
        <c:majorGridlines/>
        <c:title>
          <c:tx>
            <c:rich>
              <a:bodyPr/>
              <a:lstStyle/>
              <a:p>
                <a:pPr>
                  <a:defRPr/>
                </a:pPr>
                <a:r>
                  <a:rPr lang="sv-SE" sz="1100" b="0"/>
                  <a:t>Sockerhalt %</a:t>
                </a:r>
              </a:p>
            </c:rich>
          </c:tx>
          <c:layout>
            <c:manualLayout>
              <c:xMode val="edge"/>
              <c:yMode val="edge"/>
              <c:x val="1.2454212454212452E-2"/>
              <c:y val="0.32659324800894735"/>
            </c:manualLayout>
          </c:layout>
          <c:overlay val="0"/>
        </c:title>
        <c:numFmt formatCode="0.0" sourceLinked="1"/>
        <c:majorTickMark val="out"/>
        <c:minorTickMark val="none"/>
        <c:tickLblPos val="nextTo"/>
        <c:crossAx val="188457728"/>
        <c:crosses val="autoZero"/>
        <c:crossBetween val="between"/>
      </c:valAx>
    </c:plotArea>
    <c:plotVisOnly val="1"/>
    <c:dispBlanksAs val="gap"/>
    <c:showDLblsOverMax val="0"/>
  </c:chart>
  <c:printSettings>
    <c:headerFooter/>
    <c:pageMargins b="0.75000000000000244" l="0.70000000000000062" r="0.70000000000000062" t="0.750000000000002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a:t>Lovisero 2014 sockerhalt</a:t>
            </a:r>
          </a:p>
        </c:rich>
      </c:tx>
      <c:overlay val="0"/>
    </c:title>
    <c:autoTitleDeleted val="0"/>
    <c:plotArea>
      <c:layout/>
      <c:barChart>
        <c:barDir val="col"/>
        <c:grouping val="clustered"/>
        <c:varyColors val="0"/>
        <c:ser>
          <c:idx val="0"/>
          <c:order val="0"/>
          <c:invertIfNegative val="0"/>
          <c:cat>
            <c:multiLvlStrRef>
              <c:f>Plan!$E$13:$F$22</c:f>
              <c:multiLvlStrCache>
                <c:ptCount val="10"/>
                <c:lvl>
                  <c:pt idx="1">
                    <c:v>-</c:v>
                  </c:pt>
                  <c:pt idx="2">
                    <c:v>0,3</c:v>
                  </c:pt>
                  <c:pt idx="3">
                    <c:v>-</c:v>
                  </c:pt>
                  <c:pt idx="4">
                    <c:v>0,6</c:v>
                  </c:pt>
                  <c:pt idx="5">
                    <c:v>0,3+0,2</c:v>
                  </c:pt>
                  <c:pt idx="6">
                    <c:v>0,6+0,4</c:v>
                  </c:pt>
                  <c:pt idx="7">
                    <c:v>-</c:v>
                  </c:pt>
                  <c:pt idx="8">
                    <c:v>2:a: 0,6 Comet p.</c:v>
                  </c:pt>
                </c:lvl>
                <c:lvl>
                  <c:pt idx="1">
                    <c:v>0,3</c:v>
                  </c:pt>
                  <c:pt idx="2">
                    <c:v>0,3</c:v>
                  </c:pt>
                  <c:pt idx="3">
                    <c:v>0,6</c:v>
                  </c:pt>
                  <c:pt idx="4">
                    <c:v>0,6</c:v>
                  </c:pt>
                  <c:pt idx="5">
                    <c:v>0,3+0,2</c:v>
                  </c:pt>
                  <c:pt idx="6">
                    <c:v>0,6+0,4</c:v>
                  </c:pt>
                  <c:pt idx="7">
                    <c:v>0,4</c:v>
                  </c:pt>
                  <c:pt idx="8">
                    <c:v>1:a: 0,4 Armure, </c:v>
                  </c:pt>
                  <c:pt idx="9">
                    <c:v>0,3 + 0,2</c:v>
                  </c:pt>
                </c:lvl>
              </c:multiLvlStrCache>
            </c:multiLvlStrRef>
          </c:cat>
          <c:val>
            <c:numRef>
              <c:f>'Resultattabell skörd (2)'!$G$43:$G$52</c:f>
              <c:numCache>
                <c:formatCode>0.0</c:formatCode>
                <c:ptCount val="10"/>
                <c:pt idx="0">
                  <c:v>16.0075</c:v>
                </c:pt>
                <c:pt idx="1">
                  <c:v>16.3325</c:v>
                </c:pt>
                <c:pt idx="2">
                  <c:v>16.745000000000001</c:v>
                </c:pt>
                <c:pt idx="3">
                  <c:v>16.237500000000001</c:v>
                </c:pt>
                <c:pt idx="4">
                  <c:v>16.737500000000001</c:v>
                </c:pt>
                <c:pt idx="5">
                  <c:v>16.592500000000001</c:v>
                </c:pt>
                <c:pt idx="6">
                  <c:v>16.765000000000001</c:v>
                </c:pt>
                <c:pt idx="7">
                  <c:v>16.3475</c:v>
                </c:pt>
                <c:pt idx="8">
                  <c:v>16.607500000000002</c:v>
                </c:pt>
                <c:pt idx="9">
                  <c:v>16.307500000000001</c:v>
                </c:pt>
              </c:numCache>
            </c:numRef>
          </c:val>
        </c:ser>
        <c:dLbls>
          <c:showLegendKey val="0"/>
          <c:showVal val="0"/>
          <c:showCatName val="0"/>
          <c:showSerName val="0"/>
          <c:showPercent val="0"/>
          <c:showBubbleSize val="0"/>
        </c:dLbls>
        <c:gapWidth val="150"/>
        <c:axId val="212797312"/>
        <c:axId val="213206144"/>
      </c:barChart>
      <c:catAx>
        <c:axId val="212797312"/>
        <c:scaling>
          <c:orientation val="minMax"/>
        </c:scaling>
        <c:delete val="0"/>
        <c:axPos val="b"/>
        <c:majorTickMark val="none"/>
        <c:minorTickMark val="none"/>
        <c:tickLblPos val="nextTo"/>
        <c:crossAx val="213206144"/>
        <c:crosses val="autoZero"/>
        <c:auto val="1"/>
        <c:lblAlgn val="ctr"/>
        <c:lblOffset val="100"/>
        <c:noMultiLvlLbl val="0"/>
      </c:catAx>
      <c:valAx>
        <c:axId val="213206144"/>
        <c:scaling>
          <c:orientation val="minMax"/>
          <c:max val="18"/>
          <c:min val="15"/>
        </c:scaling>
        <c:delete val="0"/>
        <c:axPos val="l"/>
        <c:majorGridlines/>
        <c:title>
          <c:tx>
            <c:rich>
              <a:bodyPr/>
              <a:lstStyle/>
              <a:p>
                <a:pPr>
                  <a:defRPr/>
                </a:pPr>
                <a:r>
                  <a:rPr lang="sv-SE" sz="1100" b="0"/>
                  <a:t>Sockerhalt %</a:t>
                </a:r>
              </a:p>
            </c:rich>
          </c:tx>
          <c:layout>
            <c:manualLayout>
              <c:xMode val="edge"/>
              <c:yMode val="edge"/>
              <c:x val="1.2454212454212452E-2"/>
              <c:y val="0.32659324800894735"/>
            </c:manualLayout>
          </c:layout>
          <c:overlay val="0"/>
        </c:title>
        <c:numFmt formatCode="0.0" sourceLinked="1"/>
        <c:majorTickMark val="out"/>
        <c:minorTickMark val="none"/>
        <c:tickLblPos val="nextTo"/>
        <c:crossAx val="212797312"/>
        <c:crosses val="autoZero"/>
        <c:crossBetween val="between"/>
      </c:valAx>
    </c:plotArea>
    <c:plotVisOnly val="1"/>
    <c:dispBlanksAs val="gap"/>
    <c:showDLblsOverMax val="0"/>
  </c:chart>
  <c:printSettings>
    <c:headerFooter/>
    <c:pageMargins b="0.75000000000000266" l="0.70000000000000062" r="0.70000000000000062" t="0.750000000000002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a:t>Reslöv 2014 sockerhalt</a:t>
            </a:r>
          </a:p>
        </c:rich>
      </c:tx>
      <c:overlay val="0"/>
    </c:title>
    <c:autoTitleDeleted val="0"/>
    <c:plotArea>
      <c:layout/>
      <c:barChart>
        <c:barDir val="col"/>
        <c:grouping val="clustered"/>
        <c:varyColors val="0"/>
        <c:ser>
          <c:idx val="0"/>
          <c:order val="0"/>
          <c:invertIfNegative val="0"/>
          <c:cat>
            <c:multiLvlStrRef>
              <c:f>Plan!$E$13:$F$22</c:f>
              <c:multiLvlStrCache>
                <c:ptCount val="10"/>
                <c:lvl>
                  <c:pt idx="1">
                    <c:v>-</c:v>
                  </c:pt>
                  <c:pt idx="2">
                    <c:v>0,3</c:v>
                  </c:pt>
                  <c:pt idx="3">
                    <c:v>-</c:v>
                  </c:pt>
                  <c:pt idx="4">
                    <c:v>0,6</c:v>
                  </c:pt>
                  <c:pt idx="5">
                    <c:v>0,3+0,2</c:v>
                  </c:pt>
                  <c:pt idx="6">
                    <c:v>0,6+0,4</c:v>
                  </c:pt>
                  <c:pt idx="7">
                    <c:v>-</c:v>
                  </c:pt>
                  <c:pt idx="8">
                    <c:v>2:a: 0,6 Comet p.</c:v>
                  </c:pt>
                </c:lvl>
                <c:lvl>
                  <c:pt idx="1">
                    <c:v>0,3</c:v>
                  </c:pt>
                  <c:pt idx="2">
                    <c:v>0,3</c:v>
                  </c:pt>
                  <c:pt idx="3">
                    <c:v>0,6</c:v>
                  </c:pt>
                  <c:pt idx="4">
                    <c:v>0,6</c:v>
                  </c:pt>
                  <c:pt idx="5">
                    <c:v>0,3+0,2</c:v>
                  </c:pt>
                  <c:pt idx="6">
                    <c:v>0,6+0,4</c:v>
                  </c:pt>
                  <c:pt idx="7">
                    <c:v>0,4</c:v>
                  </c:pt>
                  <c:pt idx="8">
                    <c:v>1:a: 0,4 Armure, </c:v>
                  </c:pt>
                  <c:pt idx="9">
                    <c:v>0,3 + 0,2</c:v>
                  </c:pt>
                </c:lvl>
              </c:multiLvlStrCache>
            </c:multiLvlStrRef>
          </c:cat>
          <c:val>
            <c:numRef>
              <c:f>'Resultattabell skörd (2)'!$G$24:$G$33</c:f>
              <c:numCache>
                <c:formatCode>0.0</c:formatCode>
                <c:ptCount val="10"/>
                <c:pt idx="0">
                  <c:v>16.510000000000002</c:v>
                </c:pt>
                <c:pt idx="1">
                  <c:v>16.5632348901099</c:v>
                </c:pt>
                <c:pt idx="2">
                  <c:v>16.57</c:v>
                </c:pt>
                <c:pt idx="3">
                  <c:v>16.745157967032998</c:v>
                </c:pt>
                <c:pt idx="4">
                  <c:v>16.75</c:v>
                </c:pt>
                <c:pt idx="5">
                  <c:v>16.8475</c:v>
                </c:pt>
                <c:pt idx="6">
                  <c:v>17.037500000000001</c:v>
                </c:pt>
                <c:pt idx="7">
                  <c:v>16.68</c:v>
                </c:pt>
                <c:pt idx="8">
                  <c:v>16.6875</c:v>
                </c:pt>
                <c:pt idx="9">
                  <c:v>16.765000000000001</c:v>
                </c:pt>
              </c:numCache>
            </c:numRef>
          </c:val>
        </c:ser>
        <c:dLbls>
          <c:showLegendKey val="0"/>
          <c:showVal val="0"/>
          <c:showCatName val="0"/>
          <c:showSerName val="0"/>
          <c:showPercent val="0"/>
          <c:showBubbleSize val="0"/>
        </c:dLbls>
        <c:gapWidth val="150"/>
        <c:axId val="226907648"/>
        <c:axId val="226909184"/>
      </c:barChart>
      <c:catAx>
        <c:axId val="226907648"/>
        <c:scaling>
          <c:orientation val="minMax"/>
        </c:scaling>
        <c:delete val="0"/>
        <c:axPos val="b"/>
        <c:majorTickMark val="none"/>
        <c:minorTickMark val="none"/>
        <c:tickLblPos val="nextTo"/>
        <c:crossAx val="226909184"/>
        <c:crosses val="autoZero"/>
        <c:auto val="1"/>
        <c:lblAlgn val="ctr"/>
        <c:lblOffset val="100"/>
        <c:noMultiLvlLbl val="0"/>
      </c:catAx>
      <c:valAx>
        <c:axId val="226909184"/>
        <c:scaling>
          <c:orientation val="minMax"/>
          <c:max val="18"/>
          <c:min val="16"/>
        </c:scaling>
        <c:delete val="0"/>
        <c:axPos val="l"/>
        <c:majorGridlines/>
        <c:title>
          <c:tx>
            <c:rich>
              <a:bodyPr/>
              <a:lstStyle/>
              <a:p>
                <a:pPr>
                  <a:defRPr/>
                </a:pPr>
                <a:r>
                  <a:rPr lang="sv-SE" sz="1100" b="0"/>
                  <a:t>Sockerhalt %</a:t>
                </a:r>
              </a:p>
            </c:rich>
          </c:tx>
          <c:layout>
            <c:manualLayout>
              <c:xMode val="edge"/>
              <c:yMode val="edge"/>
              <c:x val="1.2454212454212452E-2"/>
              <c:y val="0.32659324800894735"/>
            </c:manualLayout>
          </c:layout>
          <c:overlay val="0"/>
        </c:title>
        <c:numFmt formatCode="0.0" sourceLinked="1"/>
        <c:majorTickMark val="out"/>
        <c:minorTickMark val="none"/>
        <c:tickLblPos val="nextTo"/>
        <c:crossAx val="226907648"/>
        <c:crosses val="autoZero"/>
        <c:crossBetween val="between"/>
      </c:valAx>
    </c:plotArea>
    <c:plotVisOnly val="1"/>
    <c:dispBlanksAs val="gap"/>
    <c:showDLblsOverMax val="0"/>
  </c:chart>
  <c:printSettings>
    <c:headerFooter/>
    <c:pageMargins b="0.75000000000000289" l="0.70000000000000062" r="0.70000000000000062" t="0.75000000000000289" header="0.30000000000000032" footer="0.30000000000000032"/>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a:t>5 frsk SE 2014 sockerhalt</a:t>
            </a:r>
          </a:p>
        </c:rich>
      </c:tx>
      <c:overlay val="0"/>
    </c:title>
    <c:autoTitleDeleted val="0"/>
    <c:plotArea>
      <c:layout/>
      <c:barChart>
        <c:barDir val="col"/>
        <c:grouping val="clustered"/>
        <c:varyColors val="0"/>
        <c:ser>
          <c:idx val="0"/>
          <c:order val="0"/>
          <c:invertIfNegative val="0"/>
          <c:cat>
            <c:multiLvlStrRef>
              <c:f>Plan!$E$13:$F$22</c:f>
              <c:multiLvlStrCache>
                <c:ptCount val="10"/>
                <c:lvl>
                  <c:pt idx="1">
                    <c:v>-</c:v>
                  </c:pt>
                  <c:pt idx="2">
                    <c:v>0,3</c:v>
                  </c:pt>
                  <c:pt idx="3">
                    <c:v>-</c:v>
                  </c:pt>
                  <c:pt idx="4">
                    <c:v>0,6</c:v>
                  </c:pt>
                  <c:pt idx="5">
                    <c:v>0,3+0,2</c:v>
                  </c:pt>
                  <c:pt idx="6">
                    <c:v>0,6+0,4</c:v>
                  </c:pt>
                  <c:pt idx="7">
                    <c:v>-</c:v>
                  </c:pt>
                  <c:pt idx="8">
                    <c:v>2:a: 0,6 Comet p.</c:v>
                  </c:pt>
                </c:lvl>
                <c:lvl>
                  <c:pt idx="1">
                    <c:v>0,3</c:v>
                  </c:pt>
                  <c:pt idx="2">
                    <c:v>0,3</c:v>
                  </c:pt>
                  <c:pt idx="3">
                    <c:v>0,6</c:v>
                  </c:pt>
                  <c:pt idx="4">
                    <c:v>0,6</c:v>
                  </c:pt>
                  <c:pt idx="5">
                    <c:v>0,3+0,2</c:v>
                  </c:pt>
                  <c:pt idx="6">
                    <c:v>0,6+0,4</c:v>
                  </c:pt>
                  <c:pt idx="7">
                    <c:v>0,4</c:v>
                  </c:pt>
                  <c:pt idx="8">
                    <c:v>1:a: 0,4 Armure, </c:v>
                  </c:pt>
                  <c:pt idx="9">
                    <c:v>0,3 + 0,2</c:v>
                  </c:pt>
                </c:lvl>
              </c:multiLvlStrCache>
            </c:multiLvlStrRef>
          </c:cat>
          <c:val>
            <c:numRef>
              <c:f>'Resultattabell skörd (2)'!$G$102:$G$111</c:f>
              <c:numCache>
                <c:formatCode>0.0</c:formatCode>
                <c:ptCount val="10"/>
                <c:pt idx="0">
                  <c:v>16.509</c:v>
                </c:pt>
                <c:pt idx="1">
                  <c:v>16.689450269281998</c:v>
                </c:pt>
                <c:pt idx="2">
                  <c:v>16.956499999999998</c:v>
                </c:pt>
                <c:pt idx="3">
                  <c:v>16.787850861287399</c:v>
                </c:pt>
                <c:pt idx="4">
                  <c:v>16.858000000000001</c:v>
                </c:pt>
                <c:pt idx="5">
                  <c:v>16.9175</c:v>
                </c:pt>
                <c:pt idx="6">
                  <c:v>17.0215</c:v>
                </c:pt>
                <c:pt idx="7">
                  <c:v>16.7032505466745</c:v>
                </c:pt>
                <c:pt idx="8">
                  <c:v>17.015000000000001</c:v>
                </c:pt>
                <c:pt idx="9">
                  <c:v>16.898</c:v>
                </c:pt>
              </c:numCache>
            </c:numRef>
          </c:val>
        </c:ser>
        <c:dLbls>
          <c:showLegendKey val="0"/>
          <c:showVal val="0"/>
          <c:showCatName val="0"/>
          <c:showSerName val="0"/>
          <c:showPercent val="0"/>
          <c:showBubbleSize val="0"/>
        </c:dLbls>
        <c:gapWidth val="150"/>
        <c:axId val="233695488"/>
        <c:axId val="235938560"/>
      </c:barChart>
      <c:catAx>
        <c:axId val="233695488"/>
        <c:scaling>
          <c:orientation val="minMax"/>
        </c:scaling>
        <c:delete val="0"/>
        <c:axPos val="b"/>
        <c:majorTickMark val="none"/>
        <c:minorTickMark val="none"/>
        <c:tickLblPos val="nextTo"/>
        <c:crossAx val="235938560"/>
        <c:crosses val="autoZero"/>
        <c:auto val="1"/>
        <c:lblAlgn val="ctr"/>
        <c:lblOffset val="100"/>
        <c:noMultiLvlLbl val="0"/>
      </c:catAx>
      <c:valAx>
        <c:axId val="235938560"/>
        <c:scaling>
          <c:orientation val="minMax"/>
          <c:max val="18"/>
          <c:min val="16"/>
        </c:scaling>
        <c:delete val="0"/>
        <c:axPos val="l"/>
        <c:majorGridlines/>
        <c:title>
          <c:tx>
            <c:rich>
              <a:bodyPr/>
              <a:lstStyle/>
              <a:p>
                <a:pPr>
                  <a:defRPr/>
                </a:pPr>
                <a:r>
                  <a:rPr lang="sv-SE" sz="1100" b="0"/>
                  <a:t>Sockerhalt %</a:t>
                </a:r>
              </a:p>
            </c:rich>
          </c:tx>
          <c:layout>
            <c:manualLayout>
              <c:xMode val="edge"/>
              <c:yMode val="edge"/>
              <c:x val="1.2454212454212452E-2"/>
              <c:y val="0.32659324800894735"/>
            </c:manualLayout>
          </c:layout>
          <c:overlay val="0"/>
        </c:title>
        <c:numFmt formatCode="0.0" sourceLinked="1"/>
        <c:majorTickMark val="out"/>
        <c:minorTickMark val="none"/>
        <c:tickLblPos val="nextTo"/>
        <c:crossAx val="233695488"/>
        <c:crosses val="autoZero"/>
        <c:crossBetween val="between"/>
      </c:valAx>
    </c:plotArea>
    <c:plotVisOnly val="1"/>
    <c:dispBlanksAs val="gap"/>
    <c:showDLblsOverMax val="0"/>
  </c:chart>
  <c:printSettings>
    <c:headerFooter/>
    <c:pageMargins b="0.75000000000000266" l="0.70000000000000062" r="0.70000000000000062" t="0.75000000000000266"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a:t>5 trials Skåne 2014 sugar content</a:t>
            </a:r>
          </a:p>
        </c:rich>
      </c:tx>
      <c:layout>
        <c:manualLayout>
          <c:xMode val="edge"/>
          <c:yMode val="edge"/>
          <c:x val="0.27583471535084786"/>
          <c:y val="3.5087708527050038E-2"/>
        </c:manualLayout>
      </c:layout>
      <c:overlay val="0"/>
    </c:title>
    <c:autoTitleDeleted val="0"/>
    <c:plotArea>
      <c:layout/>
      <c:barChart>
        <c:barDir val="col"/>
        <c:grouping val="clustered"/>
        <c:varyColors val="0"/>
        <c:ser>
          <c:idx val="0"/>
          <c:order val="0"/>
          <c:invertIfNegative val="0"/>
          <c:dLbls>
            <c:dLbl>
              <c:idx val="0"/>
              <c:layout>
                <c:manualLayout>
                  <c:x val="-2.3598820058997037E-3"/>
                  <c:y val="9.3567222738800124E-2"/>
                </c:manualLayout>
              </c:layout>
              <c:showLegendKey val="0"/>
              <c:showVal val="1"/>
              <c:showCatName val="0"/>
              <c:showSerName val="0"/>
              <c:showPercent val="0"/>
              <c:showBubbleSize val="0"/>
            </c:dLbl>
            <c:dLbl>
              <c:idx val="1"/>
              <c:layout>
                <c:manualLayout>
                  <c:x val="0"/>
                  <c:y val="0.10526312558115022"/>
                </c:manualLayout>
              </c:layout>
              <c:showLegendKey val="0"/>
              <c:showVal val="1"/>
              <c:showCatName val="0"/>
              <c:showSerName val="0"/>
              <c:showPercent val="0"/>
              <c:showBubbleSize val="0"/>
            </c:dLbl>
            <c:dLbl>
              <c:idx val="2"/>
              <c:layout>
                <c:manualLayout>
                  <c:x val="0"/>
                  <c:y val="0.10526312558115017"/>
                </c:manualLayout>
              </c:layout>
              <c:showLegendKey val="0"/>
              <c:showVal val="1"/>
              <c:showCatName val="0"/>
              <c:showSerName val="0"/>
              <c:showPercent val="0"/>
              <c:showBubbleSize val="0"/>
            </c:dLbl>
            <c:dLbl>
              <c:idx val="3"/>
              <c:layout>
                <c:manualLayout>
                  <c:x val="8.6528007304065871E-17"/>
                  <c:y val="8.1871319896449843E-2"/>
                </c:manualLayout>
              </c:layout>
              <c:showLegendKey val="0"/>
              <c:showVal val="1"/>
              <c:showCatName val="0"/>
              <c:showSerName val="0"/>
              <c:showPercent val="0"/>
              <c:showBubbleSize val="0"/>
            </c:dLbl>
            <c:dLbl>
              <c:idx val="4"/>
              <c:layout>
                <c:manualLayout>
                  <c:x val="0"/>
                  <c:y val="0.10526312558115017"/>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multiLvlStrRef>
              <c:f>'Resultattabell skörd (2)'!$M$104:$N$108</c:f>
              <c:multiLvlStrCache>
                <c:ptCount val="5"/>
                <c:lvl>
                  <c:pt idx="1">
                    <c:v>1 x 0,25N</c:v>
                  </c:pt>
                  <c:pt idx="2">
                    <c:v>2 x 0,25N</c:v>
                  </c:pt>
                  <c:pt idx="3">
                    <c:v>1 x 0,5N</c:v>
                  </c:pt>
                  <c:pt idx="4">
                    <c:v>2 x 0,5N</c:v>
                  </c:pt>
                </c:lvl>
                <c:lvl>
                  <c:pt idx="0">
                    <c:v>Obehandlat</c:v>
                  </c:pt>
                  <c:pt idx="1">
                    <c:v>Comet Pro</c:v>
                  </c:pt>
                  <c:pt idx="2">
                    <c:v>Comet Pro</c:v>
                  </c:pt>
                  <c:pt idx="3">
                    <c:v>Comet Pro</c:v>
                  </c:pt>
                  <c:pt idx="4">
                    <c:v>Comet Pro</c:v>
                  </c:pt>
                </c:lvl>
              </c:multiLvlStrCache>
            </c:multiLvlStrRef>
          </c:cat>
          <c:val>
            <c:numRef>
              <c:f>'Resultattabell skörd (2)'!$G$102:$G$106</c:f>
              <c:numCache>
                <c:formatCode>0.0</c:formatCode>
                <c:ptCount val="5"/>
                <c:pt idx="0">
                  <c:v>16.509</c:v>
                </c:pt>
                <c:pt idx="1">
                  <c:v>16.689450269281998</c:v>
                </c:pt>
                <c:pt idx="2">
                  <c:v>16.956499999999998</c:v>
                </c:pt>
                <c:pt idx="3">
                  <c:v>16.787850861287399</c:v>
                </c:pt>
                <c:pt idx="4">
                  <c:v>16.858000000000001</c:v>
                </c:pt>
              </c:numCache>
            </c:numRef>
          </c:val>
        </c:ser>
        <c:dLbls>
          <c:showLegendKey val="0"/>
          <c:showVal val="0"/>
          <c:showCatName val="0"/>
          <c:showSerName val="0"/>
          <c:showPercent val="0"/>
          <c:showBubbleSize val="0"/>
        </c:dLbls>
        <c:gapWidth val="150"/>
        <c:axId val="290734848"/>
        <c:axId val="350535680"/>
      </c:barChart>
      <c:catAx>
        <c:axId val="290734848"/>
        <c:scaling>
          <c:orientation val="minMax"/>
        </c:scaling>
        <c:delete val="0"/>
        <c:axPos val="b"/>
        <c:majorTickMark val="none"/>
        <c:minorTickMark val="none"/>
        <c:tickLblPos val="nextTo"/>
        <c:txPr>
          <a:bodyPr/>
          <a:lstStyle/>
          <a:p>
            <a:pPr>
              <a:defRPr sz="1200"/>
            </a:pPr>
            <a:endParaRPr lang="sv-SE"/>
          </a:p>
        </c:txPr>
        <c:crossAx val="350535680"/>
        <c:crosses val="autoZero"/>
        <c:auto val="1"/>
        <c:lblAlgn val="ctr"/>
        <c:lblOffset val="100"/>
        <c:noMultiLvlLbl val="0"/>
      </c:catAx>
      <c:valAx>
        <c:axId val="350535680"/>
        <c:scaling>
          <c:orientation val="minMax"/>
          <c:max val="17.3"/>
          <c:min val="16.2"/>
        </c:scaling>
        <c:delete val="0"/>
        <c:axPos val="l"/>
        <c:majorGridlines/>
        <c:title>
          <c:tx>
            <c:rich>
              <a:bodyPr/>
              <a:lstStyle/>
              <a:p>
                <a:pPr>
                  <a:defRPr/>
                </a:pPr>
                <a:r>
                  <a:rPr lang="sv-SE" sz="1200" b="0"/>
                  <a:t>Sugar content  %</a:t>
                </a:r>
              </a:p>
            </c:rich>
          </c:tx>
          <c:layout>
            <c:manualLayout>
              <c:xMode val="edge"/>
              <c:yMode val="edge"/>
              <c:x val="1.2454212454212452E-2"/>
              <c:y val="0.32659324800894735"/>
            </c:manualLayout>
          </c:layout>
          <c:overlay val="0"/>
        </c:title>
        <c:numFmt formatCode="0.0" sourceLinked="1"/>
        <c:majorTickMark val="out"/>
        <c:minorTickMark val="none"/>
        <c:tickLblPos val="nextTo"/>
        <c:txPr>
          <a:bodyPr/>
          <a:lstStyle/>
          <a:p>
            <a:pPr>
              <a:defRPr sz="1200"/>
            </a:pPr>
            <a:endParaRPr lang="sv-SE"/>
          </a:p>
        </c:txPr>
        <c:crossAx val="290734848"/>
        <c:crosses val="autoZero"/>
        <c:crossBetween val="between"/>
        <c:majorUnit val="0.1"/>
      </c:valAx>
    </c:plotArea>
    <c:plotVisOnly val="1"/>
    <c:dispBlanksAs val="gap"/>
    <c:showDLblsOverMax val="0"/>
  </c:chart>
  <c:printSettings>
    <c:headerFooter/>
    <c:pageMargins b="0.75000000000000289" l="0.70000000000000062" r="0.70000000000000062" t="0.7500000000000028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sz="2400" b="0"/>
              <a:t>Rel SY 2014 8 NBR trials</a:t>
            </a:r>
            <a:r>
              <a:rPr lang="sv-SE" b="0"/>
              <a:t>       </a:t>
            </a:r>
          </a:p>
        </c:rich>
      </c:tx>
      <c:layout>
        <c:manualLayout>
          <c:xMode val="edge"/>
          <c:yMode val="edge"/>
          <c:x val="0.25066666666666682"/>
          <c:y val="2.7290439965483276E-2"/>
        </c:manualLayout>
      </c:layout>
      <c:overlay val="0"/>
    </c:title>
    <c:autoTitleDeleted val="0"/>
    <c:plotArea>
      <c:layout/>
      <c:barChart>
        <c:barDir val="col"/>
        <c:grouping val="clustered"/>
        <c:varyColors val="0"/>
        <c:ser>
          <c:idx val="0"/>
          <c:order val="0"/>
          <c:invertIfNegative val="0"/>
          <c:dLbls>
            <c:dLbl>
              <c:idx val="0"/>
              <c:layout>
                <c:manualLayout>
                  <c:x val="2.3598820058997037E-3"/>
                  <c:y val="-1.1695902842349974E-2"/>
                </c:manualLayout>
              </c:layout>
              <c:showLegendKey val="0"/>
              <c:showVal val="1"/>
              <c:showCatName val="0"/>
              <c:showSerName val="0"/>
              <c:showPercent val="0"/>
              <c:showBubbleSize val="0"/>
            </c:dLbl>
            <c:dLbl>
              <c:idx val="1"/>
              <c:layout>
                <c:manualLayout>
                  <c:x val="0"/>
                  <c:y val="-1.949317140391664E-2"/>
                </c:manualLayout>
              </c:layout>
              <c:showLegendKey val="0"/>
              <c:showVal val="1"/>
              <c:showCatName val="0"/>
              <c:showSerName val="0"/>
              <c:showPercent val="0"/>
              <c:showBubbleSize val="0"/>
            </c:dLbl>
            <c:dLbl>
              <c:idx val="4"/>
              <c:layout>
                <c:manualLayout>
                  <c:x val="-2.3598820058997037E-3"/>
                  <c:y val="1.5594537123133301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'Resultattabell skörd (2)'!$K$203:$K$207</c:f>
              <c:strCache>
                <c:ptCount val="5"/>
                <c:pt idx="0">
                  <c:v>0</c:v>
                </c:pt>
                <c:pt idx="1">
                  <c:v>1 x 0,25N</c:v>
                </c:pt>
                <c:pt idx="2">
                  <c:v>1 x 0,5N</c:v>
                </c:pt>
                <c:pt idx="3">
                  <c:v>2 x 0,25N</c:v>
                </c:pt>
                <c:pt idx="4">
                  <c:v>2 x 0,5N</c:v>
                </c:pt>
              </c:strCache>
            </c:strRef>
          </c:cat>
          <c:val>
            <c:numRef>
              <c:f>'Resultattabell skörd (2)'!$I$203:$I$207</c:f>
              <c:numCache>
                <c:formatCode>0</c:formatCode>
                <c:ptCount val="5"/>
                <c:pt idx="0" formatCode="General">
                  <c:v>100</c:v>
                </c:pt>
                <c:pt idx="1">
                  <c:v>104.24298928563044</c:v>
                </c:pt>
                <c:pt idx="2">
                  <c:v>106.7113473942922</c:v>
                </c:pt>
                <c:pt idx="3">
                  <c:v>112.02343228318648</c:v>
                </c:pt>
                <c:pt idx="4">
                  <c:v>114.94006856877282</c:v>
                </c:pt>
              </c:numCache>
            </c:numRef>
          </c:val>
        </c:ser>
        <c:dLbls>
          <c:showLegendKey val="0"/>
          <c:showVal val="0"/>
          <c:showCatName val="0"/>
          <c:showSerName val="0"/>
          <c:showPercent val="0"/>
          <c:showBubbleSize val="0"/>
        </c:dLbls>
        <c:gapWidth val="150"/>
        <c:axId val="379805696"/>
        <c:axId val="379809152"/>
      </c:barChart>
      <c:catAx>
        <c:axId val="379805696"/>
        <c:scaling>
          <c:orientation val="minMax"/>
        </c:scaling>
        <c:delete val="0"/>
        <c:axPos val="b"/>
        <c:majorTickMark val="cross"/>
        <c:minorTickMark val="none"/>
        <c:tickLblPos val="nextTo"/>
        <c:txPr>
          <a:bodyPr/>
          <a:lstStyle/>
          <a:p>
            <a:pPr>
              <a:defRPr sz="1200"/>
            </a:pPr>
            <a:endParaRPr lang="sv-SE"/>
          </a:p>
        </c:txPr>
        <c:crossAx val="379809152"/>
        <c:crosses val="autoZero"/>
        <c:auto val="1"/>
        <c:lblAlgn val="ctr"/>
        <c:lblOffset val="100"/>
        <c:noMultiLvlLbl val="0"/>
      </c:catAx>
      <c:valAx>
        <c:axId val="379809152"/>
        <c:scaling>
          <c:orientation val="minMax"/>
          <c:max val="120"/>
          <c:min val="100"/>
        </c:scaling>
        <c:delete val="0"/>
        <c:axPos val="l"/>
        <c:majorGridlines/>
        <c:title>
          <c:tx>
            <c:rich>
              <a:bodyPr/>
              <a:lstStyle/>
              <a:p>
                <a:pPr>
                  <a:defRPr/>
                </a:pPr>
                <a:r>
                  <a:rPr lang="sv-SE" sz="1400" b="0"/>
                  <a:t>SY relativ</a:t>
                </a:r>
              </a:p>
            </c:rich>
          </c:tx>
          <c:layout>
            <c:manualLayout>
              <c:xMode val="edge"/>
              <c:yMode val="edge"/>
              <c:x val="1.7173994843564907E-2"/>
              <c:y val="0.37337680975677862"/>
            </c:manualLayout>
          </c:layout>
          <c:overlay val="0"/>
        </c:title>
        <c:numFmt formatCode="General" sourceLinked="1"/>
        <c:majorTickMark val="out"/>
        <c:minorTickMark val="none"/>
        <c:tickLblPos val="nextTo"/>
        <c:txPr>
          <a:bodyPr/>
          <a:lstStyle/>
          <a:p>
            <a:pPr>
              <a:defRPr sz="1200"/>
            </a:pPr>
            <a:endParaRPr lang="sv-SE"/>
          </a:p>
        </c:txPr>
        <c:crossAx val="379805696"/>
        <c:crosses val="autoZero"/>
        <c:crossBetween val="between"/>
      </c:valAx>
    </c:plotArea>
    <c:plotVisOnly val="1"/>
    <c:dispBlanksAs val="gap"/>
    <c:showDLblsOverMax val="0"/>
  </c:chart>
  <c:printSettings>
    <c:headerFooter/>
    <c:pageMargins b="0.75000000000000311" l="0.70000000000000062" r="0.70000000000000062" t="0.7500000000000031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4.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18.png"/></Relationships>
</file>

<file path=xl/drawings/_rels/drawing5.xml.rels><?xml version="1.0" encoding="UTF-8" standalone="yes"?>
<Relationships xmlns="http://schemas.openxmlformats.org/package/2006/relationships"><Relationship Id="rId8" Type="http://schemas.openxmlformats.org/officeDocument/2006/relationships/chart" Target="../charts/chart17.xml"/><Relationship Id="rId3" Type="http://schemas.openxmlformats.org/officeDocument/2006/relationships/chart" Target="../charts/chart12.xml"/><Relationship Id="rId7" Type="http://schemas.openxmlformats.org/officeDocument/2006/relationships/chart" Target="../charts/chart16.xml"/><Relationship Id="rId12" Type="http://schemas.openxmlformats.org/officeDocument/2006/relationships/chart" Target="../charts/chart21.xml"/><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chart" Target="../charts/chart15.xml"/><Relationship Id="rId11" Type="http://schemas.openxmlformats.org/officeDocument/2006/relationships/chart" Target="../charts/chart20.xml"/><Relationship Id="rId5" Type="http://schemas.openxmlformats.org/officeDocument/2006/relationships/chart" Target="../charts/chart14.xml"/><Relationship Id="rId10" Type="http://schemas.openxmlformats.org/officeDocument/2006/relationships/chart" Target="../charts/chart19.xml"/><Relationship Id="rId4" Type="http://schemas.openxmlformats.org/officeDocument/2006/relationships/chart" Target="../charts/chart13.xml"/><Relationship Id="rId9"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1744980</xdr:colOff>
      <xdr:row>5</xdr:row>
      <xdr:rowOff>0</xdr:rowOff>
    </xdr:to>
    <xdr:pic>
      <xdr:nvPicPr>
        <xdr:cNvPr id="1039" name="Picture 2" descr="Picture in Doc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744980" cy="8382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1</xdr:row>
      <xdr:rowOff>171450</xdr:rowOff>
    </xdr:from>
    <xdr:to>
      <xdr:col>8</xdr:col>
      <xdr:colOff>542925</xdr:colOff>
      <xdr:row>25</xdr:row>
      <xdr:rowOff>171450</xdr:rowOff>
    </xdr:to>
    <xdr:pic>
      <xdr:nvPicPr>
        <xdr:cNvPr id="2" name="Bildobjekt 1"/>
        <xdr:cNvPicPr>
          <a:picLocks noChangeAspect="1"/>
        </xdr:cNvPicPr>
      </xdr:nvPicPr>
      <xdr:blipFill>
        <a:blip xmlns:r="http://schemas.openxmlformats.org/officeDocument/2006/relationships" r:embed="rId1" cstate="print"/>
        <a:stretch>
          <a:fillRect/>
        </a:stretch>
      </xdr:blipFill>
      <xdr:spPr>
        <a:xfrm>
          <a:off x="38100" y="371475"/>
          <a:ext cx="5991225" cy="4800600"/>
        </a:xfrm>
        <a:prstGeom prst="rect">
          <a:avLst/>
        </a:prstGeom>
      </xdr:spPr>
    </xdr:pic>
    <xdr:clientData/>
  </xdr:twoCellAnchor>
  <xdr:twoCellAnchor editAs="oneCell">
    <xdr:from>
      <xdr:col>8</xdr:col>
      <xdr:colOff>476250</xdr:colOff>
      <xdr:row>1</xdr:row>
      <xdr:rowOff>161925</xdr:rowOff>
    </xdr:from>
    <xdr:to>
      <xdr:col>17</xdr:col>
      <xdr:colOff>295275</xdr:colOff>
      <xdr:row>25</xdr:row>
      <xdr:rowOff>161925</xdr:rowOff>
    </xdr:to>
    <xdr:pic>
      <xdr:nvPicPr>
        <xdr:cNvPr id="3" name="Bildobjekt 2"/>
        <xdr:cNvPicPr>
          <a:picLocks noChangeAspect="1"/>
        </xdr:cNvPicPr>
      </xdr:nvPicPr>
      <xdr:blipFill>
        <a:blip xmlns:r="http://schemas.openxmlformats.org/officeDocument/2006/relationships" r:embed="rId2" cstate="print"/>
        <a:stretch>
          <a:fillRect/>
        </a:stretch>
      </xdr:blipFill>
      <xdr:spPr>
        <a:xfrm>
          <a:off x="5962650" y="361950"/>
          <a:ext cx="5991225" cy="4800600"/>
        </a:xfrm>
        <a:prstGeom prst="rect">
          <a:avLst/>
        </a:prstGeom>
      </xdr:spPr>
    </xdr:pic>
    <xdr:clientData/>
  </xdr:twoCellAnchor>
  <xdr:twoCellAnchor editAs="oneCell">
    <xdr:from>
      <xdr:col>17</xdr:col>
      <xdr:colOff>0</xdr:colOff>
      <xdr:row>2</xdr:row>
      <xdr:rowOff>0</xdr:rowOff>
    </xdr:from>
    <xdr:to>
      <xdr:col>25</xdr:col>
      <xdr:colOff>504825</xdr:colOff>
      <xdr:row>26</xdr:row>
      <xdr:rowOff>0</xdr:rowOff>
    </xdr:to>
    <xdr:pic>
      <xdr:nvPicPr>
        <xdr:cNvPr id="4" name="Bildobjekt 3"/>
        <xdr:cNvPicPr>
          <a:picLocks noChangeAspect="1"/>
        </xdr:cNvPicPr>
      </xdr:nvPicPr>
      <xdr:blipFill>
        <a:blip xmlns:r="http://schemas.openxmlformats.org/officeDocument/2006/relationships" r:embed="rId3" cstate="print"/>
        <a:stretch>
          <a:fillRect/>
        </a:stretch>
      </xdr:blipFill>
      <xdr:spPr>
        <a:xfrm>
          <a:off x="11658600" y="400050"/>
          <a:ext cx="5991225" cy="4800600"/>
        </a:xfrm>
        <a:prstGeom prst="rect">
          <a:avLst/>
        </a:prstGeom>
      </xdr:spPr>
    </xdr:pic>
    <xdr:clientData/>
  </xdr:twoCellAnchor>
  <xdr:twoCellAnchor editAs="oneCell">
    <xdr:from>
      <xdr:col>25</xdr:col>
      <xdr:colOff>0</xdr:colOff>
      <xdr:row>1</xdr:row>
      <xdr:rowOff>190500</xdr:rowOff>
    </xdr:from>
    <xdr:to>
      <xdr:col>31</xdr:col>
      <xdr:colOff>585108</xdr:colOff>
      <xdr:row>26</xdr:row>
      <xdr:rowOff>0</xdr:rowOff>
    </xdr:to>
    <xdr:pic>
      <xdr:nvPicPr>
        <xdr:cNvPr id="5" name="Bildobjekt 4"/>
        <xdr:cNvPicPr>
          <a:picLocks noChangeAspect="1"/>
        </xdr:cNvPicPr>
      </xdr:nvPicPr>
      <xdr:blipFill rotWithShape="1">
        <a:blip xmlns:r="http://schemas.openxmlformats.org/officeDocument/2006/relationships" r:embed="rId4" cstate="print"/>
        <a:srcRect t="-277" r="21528" b="-1"/>
        <a:stretch/>
      </xdr:blipFill>
      <xdr:spPr>
        <a:xfrm>
          <a:off x="17008929" y="394607"/>
          <a:ext cx="4667250" cy="4912179"/>
        </a:xfrm>
        <a:prstGeom prst="rect">
          <a:avLst/>
        </a:prstGeom>
      </xdr:spPr>
    </xdr:pic>
    <xdr:clientData/>
  </xdr:twoCellAnchor>
  <xdr:twoCellAnchor editAs="oneCell">
    <xdr:from>
      <xdr:col>0</xdr:col>
      <xdr:colOff>0</xdr:colOff>
      <xdr:row>27</xdr:row>
      <xdr:rowOff>0</xdr:rowOff>
    </xdr:from>
    <xdr:to>
      <xdr:col>8</xdr:col>
      <xdr:colOff>504825</xdr:colOff>
      <xdr:row>51</xdr:row>
      <xdr:rowOff>0</xdr:rowOff>
    </xdr:to>
    <xdr:pic>
      <xdr:nvPicPr>
        <xdr:cNvPr id="6" name="Bildobjekt 5"/>
        <xdr:cNvPicPr>
          <a:picLocks noChangeAspect="1"/>
        </xdr:cNvPicPr>
      </xdr:nvPicPr>
      <xdr:blipFill>
        <a:blip xmlns:r="http://schemas.openxmlformats.org/officeDocument/2006/relationships" r:embed="rId5" cstate="print"/>
        <a:stretch>
          <a:fillRect/>
        </a:stretch>
      </xdr:blipFill>
      <xdr:spPr>
        <a:xfrm>
          <a:off x="0" y="5600700"/>
          <a:ext cx="5991225" cy="4800600"/>
        </a:xfrm>
        <a:prstGeom prst="rect">
          <a:avLst/>
        </a:prstGeom>
      </xdr:spPr>
    </xdr:pic>
    <xdr:clientData/>
  </xdr:twoCellAnchor>
  <xdr:twoCellAnchor editAs="oneCell">
    <xdr:from>
      <xdr:col>8</xdr:col>
      <xdr:colOff>0</xdr:colOff>
      <xdr:row>27</xdr:row>
      <xdr:rowOff>0</xdr:rowOff>
    </xdr:from>
    <xdr:to>
      <xdr:col>16</xdr:col>
      <xdr:colOff>504825</xdr:colOff>
      <xdr:row>51</xdr:row>
      <xdr:rowOff>0</xdr:rowOff>
    </xdr:to>
    <xdr:pic>
      <xdr:nvPicPr>
        <xdr:cNvPr id="7" name="Bildobjekt 6"/>
        <xdr:cNvPicPr>
          <a:picLocks noChangeAspect="1"/>
        </xdr:cNvPicPr>
      </xdr:nvPicPr>
      <xdr:blipFill>
        <a:blip xmlns:r="http://schemas.openxmlformats.org/officeDocument/2006/relationships" r:embed="rId6" cstate="print"/>
        <a:stretch>
          <a:fillRect/>
        </a:stretch>
      </xdr:blipFill>
      <xdr:spPr>
        <a:xfrm>
          <a:off x="5486400" y="5600700"/>
          <a:ext cx="5991225" cy="4800600"/>
        </a:xfrm>
        <a:prstGeom prst="rect">
          <a:avLst/>
        </a:prstGeom>
      </xdr:spPr>
    </xdr:pic>
    <xdr:clientData/>
  </xdr:twoCellAnchor>
  <xdr:twoCellAnchor editAs="oneCell">
    <xdr:from>
      <xdr:col>16</xdr:col>
      <xdr:colOff>489858</xdr:colOff>
      <xdr:row>27</xdr:row>
      <xdr:rowOff>13607</xdr:rowOff>
    </xdr:from>
    <xdr:to>
      <xdr:col>25</xdr:col>
      <xdr:colOff>314325</xdr:colOff>
      <xdr:row>51</xdr:row>
      <xdr:rowOff>13607</xdr:rowOff>
    </xdr:to>
    <xdr:pic>
      <xdr:nvPicPr>
        <xdr:cNvPr id="8" name="Bildobjekt 7"/>
        <xdr:cNvPicPr>
          <a:picLocks noChangeAspect="1"/>
        </xdr:cNvPicPr>
      </xdr:nvPicPr>
      <xdr:blipFill>
        <a:blip xmlns:r="http://schemas.openxmlformats.org/officeDocument/2006/relationships" r:embed="rId7" cstate="print"/>
        <a:stretch>
          <a:fillRect/>
        </a:stretch>
      </xdr:blipFill>
      <xdr:spPr>
        <a:xfrm>
          <a:off x="11375572" y="5524500"/>
          <a:ext cx="5947682" cy="4898571"/>
        </a:xfrm>
        <a:prstGeom prst="rect">
          <a:avLst/>
        </a:prstGeom>
      </xdr:spPr>
    </xdr:pic>
    <xdr:clientData/>
  </xdr:twoCellAnchor>
  <xdr:twoCellAnchor editAs="oneCell">
    <xdr:from>
      <xdr:col>24</xdr:col>
      <xdr:colOff>625929</xdr:colOff>
      <xdr:row>27</xdr:row>
      <xdr:rowOff>0</xdr:rowOff>
    </xdr:from>
    <xdr:to>
      <xdr:col>32</xdr:col>
      <xdr:colOff>1</xdr:colOff>
      <xdr:row>50</xdr:row>
      <xdr:rowOff>190500</xdr:rowOff>
    </xdr:to>
    <xdr:pic>
      <xdr:nvPicPr>
        <xdr:cNvPr id="10" name="Bildobjekt 9"/>
        <xdr:cNvPicPr>
          <a:picLocks noChangeAspect="1"/>
        </xdr:cNvPicPr>
      </xdr:nvPicPr>
      <xdr:blipFill rotWithShape="1">
        <a:blip xmlns:r="http://schemas.openxmlformats.org/officeDocument/2006/relationships" r:embed="rId8" cstate="print"/>
        <a:srcRect t="278" r="19012" b="1"/>
        <a:stretch/>
      </xdr:blipFill>
      <xdr:spPr>
        <a:xfrm>
          <a:off x="16954500" y="5510893"/>
          <a:ext cx="4816930" cy="4884964"/>
        </a:xfrm>
        <a:prstGeom prst="rect">
          <a:avLst/>
        </a:prstGeom>
      </xdr:spPr>
    </xdr:pic>
    <xdr:clientData/>
  </xdr:twoCellAnchor>
  <xdr:twoCellAnchor editAs="oneCell">
    <xdr:from>
      <xdr:col>0</xdr:col>
      <xdr:colOff>0</xdr:colOff>
      <xdr:row>52</xdr:row>
      <xdr:rowOff>0</xdr:rowOff>
    </xdr:from>
    <xdr:to>
      <xdr:col>8</xdr:col>
      <xdr:colOff>504825</xdr:colOff>
      <xdr:row>76</xdr:row>
      <xdr:rowOff>0</xdr:rowOff>
    </xdr:to>
    <xdr:pic>
      <xdr:nvPicPr>
        <xdr:cNvPr id="11" name="Bildobjekt 10"/>
        <xdr:cNvPicPr>
          <a:picLocks noChangeAspect="1"/>
        </xdr:cNvPicPr>
      </xdr:nvPicPr>
      <xdr:blipFill>
        <a:blip xmlns:r="http://schemas.openxmlformats.org/officeDocument/2006/relationships" r:embed="rId9" cstate="print"/>
        <a:stretch>
          <a:fillRect/>
        </a:stretch>
      </xdr:blipFill>
      <xdr:spPr>
        <a:xfrm>
          <a:off x="0" y="10601325"/>
          <a:ext cx="5991225" cy="4800600"/>
        </a:xfrm>
        <a:prstGeom prst="rect">
          <a:avLst/>
        </a:prstGeom>
      </xdr:spPr>
    </xdr:pic>
    <xdr:clientData/>
  </xdr:twoCellAnchor>
  <xdr:twoCellAnchor editAs="oneCell">
    <xdr:from>
      <xdr:col>8</xdr:col>
      <xdr:colOff>0</xdr:colOff>
      <xdr:row>52</xdr:row>
      <xdr:rowOff>0</xdr:rowOff>
    </xdr:from>
    <xdr:to>
      <xdr:col>16</xdr:col>
      <xdr:colOff>504825</xdr:colOff>
      <xdr:row>76</xdr:row>
      <xdr:rowOff>0</xdr:rowOff>
    </xdr:to>
    <xdr:pic>
      <xdr:nvPicPr>
        <xdr:cNvPr id="12" name="Bildobjekt 11"/>
        <xdr:cNvPicPr>
          <a:picLocks noChangeAspect="1"/>
        </xdr:cNvPicPr>
      </xdr:nvPicPr>
      <xdr:blipFill>
        <a:blip xmlns:r="http://schemas.openxmlformats.org/officeDocument/2006/relationships" r:embed="rId10" cstate="print"/>
        <a:stretch>
          <a:fillRect/>
        </a:stretch>
      </xdr:blipFill>
      <xdr:spPr>
        <a:xfrm>
          <a:off x="5486400" y="10601325"/>
          <a:ext cx="5991225" cy="4800600"/>
        </a:xfrm>
        <a:prstGeom prst="rect">
          <a:avLst/>
        </a:prstGeom>
      </xdr:spPr>
    </xdr:pic>
    <xdr:clientData/>
  </xdr:twoCellAnchor>
  <xdr:twoCellAnchor editAs="oneCell">
    <xdr:from>
      <xdr:col>16</xdr:col>
      <xdr:colOff>13607</xdr:colOff>
      <xdr:row>52</xdr:row>
      <xdr:rowOff>176893</xdr:rowOff>
    </xdr:from>
    <xdr:to>
      <xdr:col>24</xdr:col>
      <xdr:colOff>204527</xdr:colOff>
      <xdr:row>75</xdr:row>
      <xdr:rowOff>122465</xdr:rowOff>
    </xdr:to>
    <xdr:pic>
      <xdr:nvPicPr>
        <xdr:cNvPr id="13" name="Bildobjekt 12"/>
        <xdr:cNvPicPr>
          <a:picLocks noChangeAspect="1"/>
        </xdr:cNvPicPr>
      </xdr:nvPicPr>
      <xdr:blipFill>
        <a:blip xmlns:r="http://schemas.openxmlformats.org/officeDocument/2006/relationships" r:embed="rId11" cstate="print"/>
        <a:stretch>
          <a:fillRect/>
        </a:stretch>
      </xdr:blipFill>
      <xdr:spPr>
        <a:xfrm>
          <a:off x="10899321" y="10790464"/>
          <a:ext cx="5633777" cy="4640037"/>
        </a:xfrm>
        <a:prstGeom prst="rect">
          <a:avLst/>
        </a:prstGeom>
      </xdr:spPr>
    </xdr:pic>
    <xdr:clientData/>
  </xdr:twoCellAnchor>
  <xdr:twoCellAnchor editAs="oneCell">
    <xdr:from>
      <xdr:col>24</xdr:col>
      <xdr:colOff>326572</xdr:colOff>
      <xdr:row>51</xdr:row>
      <xdr:rowOff>176893</xdr:rowOff>
    </xdr:from>
    <xdr:to>
      <xdr:col>31</xdr:col>
      <xdr:colOff>530679</xdr:colOff>
      <xdr:row>75</xdr:row>
      <xdr:rowOff>163286</xdr:rowOff>
    </xdr:to>
    <xdr:pic>
      <xdr:nvPicPr>
        <xdr:cNvPr id="14" name="Bildobjekt 13"/>
        <xdr:cNvPicPr>
          <a:picLocks noChangeAspect="1"/>
        </xdr:cNvPicPr>
      </xdr:nvPicPr>
      <xdr:blipFill rotWithShape="1">
        <a:blip xmlns:r="http://schemas.openxmlformats.org/officeDocument/2006/relationships" r:embed="rId12" cstate="print"/>
        <a:srcRect t="278" r="16495" b="1"/>
        <a:stretch/>
      </xdr:blipFill>
      <xdr:spPr>
        <a:xfrm>
          <a:off x="16655143" y="10586357"/>
          <a:ext cx="4966607" cy="4884965"/>
        </a:xfrm>
        <a:prstGeom prst="rect">
          <a:avLst/>
        </a:prstGeom>
      </xdr:spPr>
    </xdr:pic>
    <xdr:clientData/>
  </xdr:twoCellAnchor>
  <xdr:twoCellAnchor editAs="oneCell">
    <xdr:from>
      <xdr:col>0</xdr:col>
      <xdr:colOff>0</xdr:colOff>
      <xdr:row>77</xdr:row>
      <xdr:rowOff>27216</xdr:rowOff>
    </xdr:from>
    <xdr:to>
      <xdr:col>8</xdr:col>
      <xdr:colOff>17800</xdr:colOff>
      <xdr:row>98</xdr:row>
      <xdr:rowOff>176894</xdr:rowOff>
    </xdr:to>
    <xdr:pic>
      <xdr:nvPicPr>
        <xdr:cNvPr id="9" name="Bildobjekt 8"/>
        <xdr:cNvPicPr>
          <a:picLocks noChangeAspect="1"/>
        </xdr:cNvPicPr>
      </xdr:nvPicPr>
      <xdr:blipFill>
        <a:blip xmlns:r="http://schemas.openxmlformats.org/officeDocument/2006/relationships" r:embed="rId13" cstate="print"/>
        <a:stretch>
          <a:fillRect/>
        </a:stretch>
      </xdr:blipFill>
      <xdr:spPr>
        <a:xfrm>
          <a:off x="0" y="15743466"/>
          <a:ext cx="5460657" cy="44359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24</xdr:col>
      <xdr:colOff>57149</xdr:colOff>
      <xdr:row>0</xdr:row>
      <xdr:rowOff>47624</xdr:rowOff>
    </xdr:from>
    <xdr:to>
      <xdr:col>31</xdr:col>
      <xdr:colOff>638174</xdr:colOff>
      <xdr:row>20</xdr:row>
      <xdr:rowOff>66675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57150</xdr:colOff>
      <xdr:row>40</xdr:row>
      <xdr:rowOff>47625</xdr:rowOff>
    </xdr:from>
    <xdr:to>
      <xdr:col>31</xdr:col>
      <xdr:colOff>638175</xdr:colOff>
      <xdr:row>60</xdr:row>
      <xdr:rowOff>66676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66675</xdr:colOff>
      <xdr:row>78</xdr:row>
      <xdr:rowOff>47625</xdr:rowOff>
    </xdr:from>
    <xdr:to>
      <xdr:col>31</xdr:col>
      <xdr:colOff>647700</xdr:colOff>
      <xdr:row>98</xdr:row>
      <xdr:rowOff>66676</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85725</xdr:colOff>
      <xdr:row>78</xdr:row>
      <xdr:rowOff>133350</xdr:rowOff>
    </xdr:from>
    <xdr:to>
      <xdr:col>18</xdr:col>
      <xdr:colOff>266700</xdr:colOff>
      <xdr:row>98</xdr:row>
      <xdr:rowOff>152401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95250</xdr:colOff>
      <xdr:row>40</xdr:row>
      <xdr:rowOff>123825</xdr:rowOff>
    </xdr:from>
    <xdr:to>
      <xdr:col>18</xdr:col>
      <xdr:colOff>676275</xdr:colOff>
      <xdr:row>60</xdr:row>
      <xdr:rowOff>142876</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209550</xdr:colOff>
      <xdr:row>0</xdr:row>
      <xdr:rowOff>142875</xdr:rowOff>
    </xdr:from>
    <xdr:to>
      <xdr:col>19</xdr:col>
      <xdr:colOff>104775</xdr:colOff>
      <xdr:row>21</xdr:row>
      <xdr:rowOff>1</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xdr:col>
      <xdr:colOff>57150</xdr:colOff>
      <xdr:row>98</xdr:row>
      <xdr:rowOff>85725</xdr:rowOff>
    </xdr:from>
    <xdr:to>
      <xdr:col>31</xdr:col>
      <xdr:colOff>638175</xdr:colOff>
      <xdr:row>118</xdr:row>
      <xdr:rowOff>104776</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85725</xdr:colOff>
      <xdr:row>98</xdr:row>
      <xdr:rowOff>95250</xdr:rowOff>
    </xdr:from>
    <xdr:to>
      <xdr:col>18</xdr:col>
      <xdr:colOff>266700</xdr:colOff>
      <xdr:row>118</xdr:row>
      <xdr:rowOff>114301</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95250</xdr:colOff>
      <xdr:row>120</xdr:row>
      <xdr:rowOff>9525</xdr:rowOff>
    </xdr:from>
    <xdr:to>
      <xdr:col>21</xdr:col>
      <xdr:colOff>152400</xdr:colOff>
      <xdr:row>146</xdr:row>
      <xdr:rowOff>19050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504825</xdr:colOff>
      <xdr:row>25</xdr:row>
      <xdr:rowOff>0</xdr:rowOff>
    </xdr:to>
    <xdr:pic>
      <xdr:nvPicPr>
        <xdr:cNvPr id="2" name="Bildobjekt 1"/>
        <xdr:cNvPicPr>
          <a:picLocks noChangeAspect="1"/>
        </xdr:cNvPicPr>
      </xdr:nvPicPr>
      <xdr:blipFill>
        <a:blip xmlns:r="http://schemas.openxmlformats.org/officeDocument/2006/relationships" r:embed="rId1" cstate="print"/>
        <a:stretch>
          <a:fillRect/>
        </a:stretch>
      </xdr:blipFill>
      <xdr:spPr>
        <a:xfrm>
          <a:off x="0" y="200025"/>
          <a:ext cx="5991225" cy="4800600"/>
        </a:xfrm>
        <a:prstGeom prst="rect">
          <a:avLst/>
        </a:prstGeom>
      </xdr:spPr>
    </xdr:pic>
    <xdr:clientData/>
  </xdr:twoCellAnchor>
  <xdr:twoCellAnchor editAs="oneCell">
    <xdr:from>
      <xdr:col>0</xdr:col>
      <xdr:colOff>0</xdr:colOff>
      <xdr:row>26</xdr:row>
      <xdr:rowOff>0</xdr:rowOff>
    </xdr:from>
    <xdr:to>
      <xdr:col>8</xdr:col>
      <xdr:colOff>504825</xdr:colOff>
      <xdr:row>50</xdr:row>
      <xdr:rowOff>0</xdr:rowOff>
    </xdr:to>
    <xdr:pic>
      <xdr:nvPicPr>
        <xdr:cNvPr id="3" name="Bildobjekt 2"/>
        <xdr:cNvPicPr>
          <a:picLocks noChangeAspect="1"/>
        </xdr:cNvPicPr>
      </xdr:nvPicPr>
      <xdr:blipFill>
        <a:blip xmlns:r="http://schemas.openxmlformats.org/officeDocument/2006/relationships" r:embed="rId2" cstate="print"/>
        <a:stretch>
          <a:fillRect/>
        </a:stretch>
      </xdr:blipFill>
      <xdr:spPr>
        <a:xfrm>
          <a:off x="0" y="5200650"/>
          <a:ext cx="5991225" cy="4800600"/>
        </a:xfrm>
        <a:prstGeom prst="rect">
          <a:avLst/>
        </a:prstGeom>
      </xdr:spPr>
    </xdr:pic>
    <xdr:clientData/>
  </xdr:twoCellAnchor>
  <xdr:oneCellAnchor>
    <xdr:from>
      <xdr:col>10</xdr:col>
      <xdr:colOff>19050</xdr:colOff>
      <xdr:row>28</xdr:row>
      <xdr:rowOff>57150</xdr:rowOff>
    </xdr:from>
    <xdr:ext cx="3105150" cy="1266825"/>
    <xdr:sp macro="" textlink="">
      <xdr:nvSpPr>
        <xdr:cNvPr id="4" name="textruta 3"/>
        <xdr:cNvSpPr txBox="1"/>
      </xdr:nvSpPr>
      <xdr:spPr>
        <a:xfrm>
          <a:off x="6877050" y="5657850"/>
          <a:ext cx="3105150" cy="126682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sv-SE" sz="1100" b="1"/>
            <a:t>Kommentar:</a:t>
          </a:r>
          <a:r>
            <a:rPr lang="sv-SE" sz="1100" b="1" baseline="0"/>
            <a:t>  </a:t>
          </a:r>
          <a:r>
            <a:rPr lang="sv-SE" sz="1100" baseline="0"/>
            <a:t>En upprepning på led 4 föll bort i provtvätten. Ett av de resterande värdena är betydligt högre än de andra. Dock ej så pass att det kan klassas som en outlier och därmed strykas.  Troligen visar resultatet något högre värde för led 4 än vad som kan förväntas. </a:t>
          </a:r>
          <a:endParaRPr lang="sv-SE" sz="1100"/>
        </a:p>
      </xdr:txBody>
    </xdr:sp>
    <xdr:clientData/>
  </xdr:oneCellAnchor>
  <xdr:twoCellAnchor editAs="oneCell">
    <xdr:from>
      <xdr:col>0</xdr:col>
      <xdr:colOff>0</xdr:colOff>
      <xdr:row>50</xdr:row>
      <xdr:rowOff>0</xdr:rowOff>
    </xdr:from>
    <xdr:to>
      <xdr:col>8</xdr:col>
      <xdr:colOff>504825</xdr:colOff>
      <xdr:row>74</xdr:row>
      <xdr:rowOff>0</xdr:rowOff>
    </xdr:to>
    <xdr:pic>
      <xdr:nvPicPr>
        <xdr:cNvPr id="5" name="Bildobjekt 4"/>
        <xdr:cNvPicPr>
          <a:picLocks noChangeAspect="1"/>
        </xdr:cNvPicPr>
      </xdr:nvPicPr>
      <xdr:blipFill>
        <a:blip xmlns:r="http://schemas.openxmlformats.org/officeDocument/2006/relationships" r:embed="rId3" cstate="print"/>
        <a:stretch>
          <a:fillRect/>
        </a:stretch>
      </xdr:blipFill>
      <xdr:spPr>
        <a:xfrm>
          <a:off x="0" y="10001250"/>
          <a:ext cx="5991225" cy="4800600"/>
        </a:xfrm>
        <a:prstGeom prst="rect">
          <a:avLst/>
        </a:prstGeom>
      </xdr:spPr>
    </xdr:pic>
    <xdr:clientData/>
  </xdr:twoCellAnchor>
  <xdr:twoCellAnchor editAs="oneCell">
    <xdr:from>
      <xdr:col>0</xdr:col>
      <xdr:colOff>0</xdr:colOff>
      <xdr:row>74</xdr:row>
      <xdr:rowOff>0</xdr:rowOff>
    </xdr:from>
    <xdr:to>
      <xdr:col>8</xdr:col>
      <xdr:colOff>504825</xdr:colOff>
      <xdr:row>98</xdr:row>
      <xdr:rowOff>0</xdr:rowOff>
    </xdr:to>
    <xdr:pic>
      <xdr:nvPicPr>
        <xdr:cNvPr id="6" name="Bildobjekt 5"/>
        <xdr:cNvPicPr>
          <a:picLocks noChangeAspect="1"/>
        </xdr:cNvPicPr>
      </xdr:nvPicPr>
      <xdr:blipFill>
        <a:blip xmlns:r="http://schemas.openxmlformats.org/officeDocument/2006/relationships" r:embed="rId4" cstate="print"/>
        <a:stretch>
          <a:fillRect/>
        </a:stretch>
      </xdr:blipFill>
      <xdr:spPr>
        <a:xfrm>
          <a:off x="0" y="14801850"/>
          <a:ext cx="5991225" cy="4800600"/>
        </a:xfrm>
        <a:prstGeom prst="rect">
          <a:avLst/>
        </a:prstGeom>
      </xdr:spPr>
    </xdr:pic>
    <xdr:clientData/>
  </xdr:twoCellAnchor>
  <xdr:twoCellAnchor editAs="oneCell">
    <xdr:from>
      <xdr:col>0</xdr:col>
      <xdr:colOff>0</xdr:colOff>
      <xdr:row>98</xdr:row>
      <xdr:rowOff>0</xdr:rowOff>
    </xdr:from>
    <xdr:to>
      <xdr:col>8</xdr:col>
      <xdr:colOff>504825</xdr:colOff>
      <xdr:row>122</xdr:row>
      <xdr:rowOff>0</xdr:rowOff>
    </xdr:to>
    <xdr:pic>
      <xdr:nvPicPr>
        <xdr:cNvPr id="7" name="Bildobjekt 6"/>
        <xdr:cNvPicPr>
          <a:picLocks noChangeAspect="1"/>
        </xdr:cNvPicPr>
      </xdr:nvPicPr>
      <xdr:blipFill>
        <a:blip xmlns:r="http://schemas.openxmlformats.org/officeDocument/2006/relationships" r:embed="rId5" cstate="print"/>
        <a:stretch>
          <a:fillRect/>
        </a:stretch>
      </xdr:blipFill>
      <xdr:spPr>
        <a:xfrm>
          <a:off x="0" y="19602450"/>
          <a:ext cx="5991225" cy="4800600"/>
        </a:xfrm>
        <a:prstGeom prst="rect">
          <a:avLst/>
        </a:prstGeom>
      </xdr:spPr>
    </xdr:pic>
    <xdr:clientData/>
  </xdr:twoCellAnchor>
  <xdr:twoCellAnchor editAs="oneCell">
    <xdr:from>
      <xdr:col>0</xdr:col>
      <xdr:colOff>0</xdr:colOff>
      <xdr:row>122</xdr:row>
      <xdr:rowOff>0</xdr:rowOff>
    </xdr:from>
    <xdr:to>
      <xdr:col>8</xdr:col>
      <xdr:colOff>504825</xdr:colOff>
      <xdr:row>146</xdr:row>
      <xdr:rowOff>0</xdr:rowOff>
    </xdr:to>
    <xdr:pic>
      <xdr:nvPicPr>
        <xdr:cNvPr id="8" name="Bildobjekt 7"/>
        <xdr:cNvPicPr>
          <a:picLocks noChangeAspect="1"/>
        </xdr:cNvPicPr>
      </xdr:nvPicPr>
      <xdr:blipFill>
        <a:blip xmlns:r="http://schemas.openxmlformats.org/officeDocument/2006/relationships" r:embed="rId6" cstate="print"/>
        <a:stretch>
          <a:fillRect/>
        </a:stretch>
      </xdr:blipFill>
      <xdr:spPr>
        <a:xfrm>
          <a:off x="0" y="24403050"/>
          <a:ext cx="5991225" cy="4800600"/>
        </a:xfrm>
        <a:prstGeom prst="rect">
          <a:avLst/>
        </a:prstGeom>
      </xdr:spPr>
    </xdr:pic>
    <xdr:clientData/>
  </xdr:twoCellAnchor>
  <xdr:oneCellAnchor>
    <xdr:from>
      <xdr:col>10</xdr:col>
      <xdr:colOff>9525</xdr:colOff>
      <xdr:row>114</xdr:row>
      <xdr:rowOff>0</xdr:rowOff>
    </xdr:from>
    <xdr:ext cx="3981450" cy="1986826"/>
    <xdr:sp macro="" textlink="">
      <xdr:nvSpPr>
        <xdr:cNvPr id="9" name="textruta 8"/>
        <xdr:cNvSpPr txBox="1"/>
      </xdr:nvSpPr>
      <xdr:spPr>
        <a:xfrm>
          <a:off x="6867525" y="22802850"/>
          <a:ext cx="3981450" cy="1986826"/>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v-SE" sz="1100" b="1"/>
            <a:t>Kommentar:</a:t>
          </a:r>
          <a:r>
            <a:rPr lang="sv-SE" sz="1100" b="1" baseline="0"/>
            <a:t>  </a:t>
          </a:r>
          <a:r>
            <a:rPr lang="sv-SE" sz="1100" baseline="0"/>
            <a:t>Lovisero och granhill visar entydiga resultat som skiljer sig lite från övriga platser. Det kan ev. bero på att första bekämpningen sattes in för sent.  ca 50 blad av 100 hade något angrepp av rost vid första bekämpningstillfället på dessa platser. I dessa fall tycks två halvdoser med Comet vara bättre än en heldos (se led 3 och 4). </a:t>
          </a:r>
        </a:p>
        <a:p>
          <a:endParaRPr lang="sv-SE" sz="1100" baseline="0"/>
        </a:p>
        <a:p>
          <a:r>
            <a:rPr lang="sv-SE" sz="1100" baseline="0"/>
            <a:t>Svårt att förklara varför 2 halvdoser CP skulle vara bättre än två fulldoser på Granhill och Lönnstorp, möjligen har den något senare behandlingen lett till skördeförluster vid högre doser. Heldos tillför kanske inte så mycket jämfört med halvdos vid senare körning??</a:t>
          </a:r>
          <a:endParaRPr lang="sv-SE"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26</xdr:col>
      <xdr:colOff>79827</xdr:colOff>
      <xdr:row>0</xdr:row>
      <xdr:rowOff>49892</xdr:rowOff>
    </xdr:from>
    <xdr:to>
      <xdr:col>33</xdr:col>
      <xdr:colOff>655409</xdr:colOff>
      <xdr:row>20</xdr:row>
      <xdr:rowOff>68943</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67128</xdr:colOff>
      <xdr:row>40</xdr:row>
      <xdr:rowOff>117929</xdr:rowOff>
    </xdr:from>
    <xdr:to>
      <xdr:col>33</xdr:col>
      <xdr:colOff>642710</xdr:colOff>
      <xdr:row>60</xdr:row>
      <xdr:rowOff>136980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144235</xdr:colOff>
      <xdr:row>78</xdr:row>
      <xdr:rowOff>135165</xdr:rowOff>
    </xdr:from>
    <xdr:to>
      <xdr:col>34</xdr:col>
      <xdr:colOff>39460</xdr:colOff>
      <xdr:row>98</xdr:row>
      <xdr:rowOff>154216</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147864</xdr:colOff>
      <xdr:row>40</xdr:row>
      <xdr:rowOff>141968</xdr:rowOff>
    </xdr:from>
    <xdr:to>
      <xdr:col>20</xdr:col>
      <xdr:colOff>43089</xdr:colOff>
      <xdr:row>61</xdr:row>
      <xdr:rowOff>2269</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181429</xdr:colOff>
      <xdr:row>21</xdr:row>
      <xdr:rowOff>68036</xdr:rowOff>
    </xdr:from>
    <xdr:to>
      <xdr:col>19</xdr:col>
      <xdr:colOff>90715</xdr:colOff>
      <xdr:row>37</xdr:row>
      <xdr:rowOff>134258</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203200</xdr:colOff>
      <xdr:row>0</xdr:row>
      <xdr:rowOff>61686</xdr:rowOff>
    </xdr:from>
    <xdr:to>
      <xdr:col>20</xdr:col>
      <xdr:colOff>98425</xdr:colOff>
      <xdr:row>20</xdr:row>
      <xdr:rowOff>77562</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26</xdr:col>
      <xdr:colOff>70303</xdr:colOff>
      <xdr:row>119</xdr:row>
      <xdr:rowOff>72118</xdr:rowOff>
    </xdr:from>
    <xdr:to>
      <xdr:col>33</xdr:col>
      <xdr:colOff>645886</xdr:colOff>
      <xdr:row>139</xdr:row>
      <xdr:rowOff>91169</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139246</xdr:colOff>
      <xdr:row>78</xdr:row>
      <xdr:rowOff>73932</xdr:rowOff>
    </xdr:from>
    <xdr:to>
      <xdr:col>20</xdr:col>
      <xdr:colOff>34472</xdr:colOff>
      <xdr:row>98</xdr:row>
      <xdr:rowOff>92983</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158750</xdr:colOff>
      <xdr:row>60</xdr:row>
      <xdr:rowOff>147411</xdr:rowOff>
    </xdr:from>
    <xdr:to>
      <xdr:col>19</xdr:col>
      <xdr:colOff>168727</xdr:colOff>
      <xdr:row>77</xdr:row>
      <xdr:rowOff>97062</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226786</xdr:colOff>
      <xdr:row>98</xdr:row>
      <xdr:rowOff>123372</xdr:rowOff>
    </xdr:from>
    <xdr:to>
      <xdr:col>20</xdr:col>
      <xdr:colOff>53523</xdr:colOff>
      <xdr:row>118</xdr:row>
      <xdr:rowOff>22680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226785</xdr:colOff>
      <xdr:row>119</xdr:row>
      <xdr:rowOff>79374</xdr:rowOff>
    </xdr:from>
    <xdr:to>
      <xdr:col>21</xdr:col>
      <xdr:colOff>181429</xdr:colOff>
      <xdr:row>136</xdr:row>
      <xdr:rowOff>147410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215448</xdr:colOff>
      <xdr:row>137</xdr:row>
      <xdr:rowOff>102053</xdr:rowOff>
    </xdr:from>
    <xdr:to>
      <xdr:col>20</xdr:col>
      <xdr:colOff>110673</xdr:colOff>
      <xdr:row>158</xdr:row>
      <xdr:rowOff>121104</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e@nbrf.nu" TargetMode="External"/><Relationship Id="rId1" Type="http://schemas.openxmlformats.org/officeDocument/2006/relationships/hyperlink" Target="http://www.nordicbeet.nu/"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1.bin"/><Relationship Id="rId4" Type="http://schemas.openxmlformats.org/officeDocument/2006/relationships/comments" Target="../comments1.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2.bin"/><Relationship Id="rId4" Type="http://schemas.openxmlformats.org/officeDocument/2006/relationships/comments" Target="../comments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34.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AE57"/>
  <sheetViews>
    <sheetView showGridLines="0" zoomScaleNormal="100" zoomScaleSheetLayoutView="100" workbookViewId="0">
      <selection activeCell="D6" sqref="D6"/>
    </sheetView>
  </sheetViews>
  <sheetFormatPr defaultColWidth="8.125" defaultRowHeight="12.75"/>
  <cols>
    <col min="1" max="1" width="56" style="66" customWidth="1"/>
    <col min="2" max="2" width="19" style="66" customWidth="1"/>
    <col min="3" max="3" width="8.125" style="66"/>
    <col min="4" max="4" width="8.125" style="67"/>
    <col min="5" max="16384" width="8.125" style="66"/>
  </cols>
  <sheetData>
    <row r="2" spans="2:31">
      <c r="AE2" s="70" t="s">
        <v>105</v>
      </c>
    </row>
    <row r="3" spans="2:31">
      <c r="B3" s="67" t="s">
        <v>340</v>
      </c>
    </row>
    <row r="4" spans="2:31">
      <c r="B4" s="328" t="s">
        <v>315</v>
      </c>
    </row>
    <row r="5" spans="2:31">
      <c r="B5" s="67" t="s">
        <v>316</v>
      </c>
    </row>
    <row r="6" spans="2:31">
      <c r="B6" s="67"/>
    </row>
    <row r="19" spans="1:4" s="68" customFormat="1" ht="30">
      <c r="A19" s="68" t="s">
        <v>144</v>
      </c>
      <c r="D19" s="72"/>
    </row>
    <row r="20" spans="1:4" s="68" customFormat="1" ht="30">
      <c r="A20" s="68" t="s">
        <v>339</v>
      </c>
      <c r="D20" s="72"/>
    </row>
    <row r="21" spans="1:4" s="69" customFormat="1" ht="20.25">
      <c r="D21" s="73"/>
    </row>
    <row r="23" spans="1:4" s="69" customFormat="1" ht="23.25">
      <c r="A23" s="71" t="s">
        <v>104</v>
      </c>
      <c r="D23" s="73"/>
    </row>
    <row r="24" spans="1:4" s="69" customFormat="1" ht="23.25">
      <c r="A24" s="71" t="s">
        <v>375</v>
      </c>
      <c r="D24" s="73"/>
    </row>
    <row r="27" spans="1:4">
      <c r="A27" s="70"/>
    </row>
    <row r="28" spans="1:4" ht="12" customHeight="1"/>
    <row r="29" spans="1:4" ht="12" customHeight="1">
      <c r="A29" s="66" t="s">
        <v>95</v>
      </c>
    </row>
    <row r="30" spans="1:4">
      <c r="A30" s="66" t="s">
        <v>106</v>
      </c>
    </row>
    <row r="31" spans="1:4">
      <c r="A31" s="66" t="s">
        <v>96</v>
      </c>
    </row>
    <row r="34" spans="1:4">
      <c r="A34" s="74" t="s">
        <v>97</v>
      </c>
    </row>
    <row r="35" spans="1:4">
      <c r="A35" s="74" t="s">
        <v>98</v>
      </c>
    </row>
    <row r="36" spans="1:4">
      <c r="A36" s="74" t="s">
        <v>99</v>
      </c>
    </row>
    <row r="37" spans="1:4">
      <c r="A37" s="74"/>
    </row>
    <row r="38" spans="1:4">
      <c r="A38" s="66" t="s">
        <v>317</v>
      </c>
    </row>
    <row r="39" spans="1:4">
      <c r="A39" s="66" t="s">
        <v>318</v>
      </c>
    </row>
    <row r="41" spans="1:4">
      <c r="A41" s="121" t="s">
        <v>199</v>
      </c>
    </row>
    <row r="42" spans="1:4">
      <c r="A42" s="121" t="s">
        <v>200</v>
      </c>
    </row>
    <row r="47" spans="1:4" s="70" customFormat="1" ht="13.5" customHeight="1">
      <c r="A47" s="70" t="s">
        <v>355</v>
      </c>
      <c r="D47" s="75"/>
    </row>
    <row r="48" spans="1:4" s="70" customFormat="1" ht="15.75">
      <c r="A48" s="568" t="s">
        <v>392</v>
      </c>
      <c r="D48" s="75"/>
    </row>
    <row r="49" spans="1:4" s="70" customFormat="1" ht="14.25" customHeight="1">
      <c r="A49" s="76" t="s">
        <v>376</v>
      </c>
      <c r="D49" s="75"/>
    </row>
    <row r="50" spans="1:4" s="70" customFormat="1" ht="14.25" customHeight="1">
      <c r="D50" s="75"/>
    </row>
    <row r="51" spans="1:4" ht="13.5" customHeight="1">
      <c r="A51" s="66" t="s">
        <v>100</v>
      </c>
    </row>
    <row r="52" spans="1:4">
      <c r="A52" s="66" t="s">
        <v>101</v>
      </c>
    </row>
    <row r="53" spans="1:4">
      <c r="A53" s="66" t="s">
        <v>102</v>
      </c>
    </row>
    <row r="54" spans="1:4">
      <c r="A54" s="66" t="s">
        <v>103</v>
      </c>
      <c r="B54" s="77" t="s">
        <v>107</v>
      </c>
    </row>
    <row r="55" spans="1:4">
      <c r="C55" s="67"/>
    </row>
    <row r="57" spans="1:4">
      <c r="A57" s="70"/>
    </row>
  </sheetData>
  <phoneticPr fontId="41" type="noConversion"/>
  <hyperlinks>
    <hyperlink ref="B54" r:id="rId1"/>
    <hyperlink ref="A48" r:id="rId2"/>
  </hyperlinks>
  <pageMargins left="0.98425196850393704" right="0.39370078740157483" top="0.59055118110236227" bottom="0.59055118110236227" header="0.51181102362204722" footer="0.51181102362204722"/>
  <pageSetup paperSize="9" orientation="portrait"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S31"/>
  <sheetViews>
    <sheetView showGridLines="0" zoomScaleNormal="100" zoomScaleSheetLayoutView="100" workbookViewId="0">
      <selection activeCell="I35" sqref="I35"/>
    </sheetView>
  </sheetViews>
  <sheetFormatPr defaultColWidth="9" defaultRowHeight="15.75"/>
  <cols>
    <col min="1" max="1" width="20.625" style="4" customWidth="1"/>
    <col min="2" max="2" width="10.125" style="6" customWidth="1"/>
    <col min="3" max="3" width="6.5" style="4" customWidth="1"/>
    <col min="4" max="4" width="13.5" style="4" customWidth="1"/>
    <col min="5" max="5" width="9.625" style="4" customWidth="1"/>
    <col min="6" max="6" width="9.5" style="4" customWidth="1"/>
    <col min="7" max="7" width="9.625" style="4" customWidth="1"/>
    <col min="8" max="19" width="8.625" customWidth="1"/>
    <col min="20" max="16384" width="9" style="4"/>
  </cols>
  <sheetData>
    <row r="1" spans="1:19" ht="24.95" customHeight="1">
      <c r="A1" s="1" t="s">
        <v>59</v>
      </c>
      <c r="E1" s="1" t="s">
        <v>389</v>
      </c>
      <c r="F1" s="1"/>
      <c r="G1" s="358" t="s">
        <v>340</v>
      </c>
    </row>
    <row r="2" spans="1:19" ht="24.95" customHeight="1">
      <c r="A2" s="1"/>
      <c r="E2" s="1"/>
      <c r="F2" s="1"/>
      <c r="G2" s="358"/>
    </row>
    <row r="3" spans="1:19" ht="19.5" customHeight="1">
      <c r="A3" s="21" t="s">
        <v>419</v>
      </c>
      <c r="B3" s="22"/>
      <c r="C3" s="20"/>
      <c r="D3" s="456"/>
      <c r="E3" s="20"/>
      <c r="F3" s="20"/>
      <c r="G3" s="356"/>
    </row>
    <row r="4" spans="1:19" ht="19.5" customHeight="1">
      <c r="A4" s="25" t="s">
        <v>420</v>
      </c>
      <c r="B4" s="26"/>
      <c r="C4" s="27"/>
      <c r="D4" s="27"/>
      <c r="E4" s="27"/>
      <c r="F4" s="27"/>
      <c r="G4" s="357"/>
    </row>
    <row r="5" spans="1:19" ht="19.5" customHeight="1">
      <c r="A5" s="25" t="s">
        <v>421</v>
      </c>
      <c r="B5" s="26"/>
      <c r="C5" s="27"/>
      <c r="D5" s="27"/>
      <c r="E5" s="27"/>
      <c r="F5" s="27"/>
      <c r="G5" s="357"/>
    </row>
    <row r="6" spans="1:19" ht="28.15" customHeight="1">
      <c r="A6" s="3" t="s">
        <v>160</v>
      </c>
      <c r="D6" s="4" t="s">
        <v>422</v>
      </c>
      <c r="G6" s="65"/>
    </row>
    <row r="7" spans="1:19" ht="18" customHeight="1">
      <c r="A7" s="115" t="s">
        <v>161</v>
      </c>
      <c r="B7" s="108" t="s">
        <v>162</v>
      </c>
      <c r="C7" s="107" t="s">
        <v>163</v>
      </c>
      <c r="D7" s="107" t="s">
        <v>164</v>
      </c>
      <c r="E7" s="107" t="s">
        <v>165</v>
      </c>
      <c r="F7" s="107" t="s">
        <v>19</v>
      </c>
      <c r="G7" s="116" t="s">
        <v>166</v>
      </c>
    </row>
    <row r="8" spans="1:19" s="102" customFormat="1" ht="18" customHeight="1">
      <c r="A8" s="117" t="s">
        <v>167</v>
      </c>
      <c r="B8" s="110" t="s">
        <v>168</v>
      </c>
      <c r="C8" s="109" t="s">
        <v>163</v>
      </c>
      <c r="D8" s="109" t="s">
        <v>169</v>
      </c>
      <c r="E8" s="109" t="s">
        <v>170</v>
      </c>
      <c r="F8" s="109" t="s">
        <v>20</v>
      </c>
      <c r="G8" s="118" t="s">
        <v>171</v>
      </c>
      <c r="H8" s="111"/>
      <c r="I8" s="111"/>
      <c r="J8" s="111"/>
      <c r="K8" s="111"/>
      <c r="L8" s="111"/>
      <c r="M8" s="111"/>
      <c r="N8" s="111"/>
      <c r="O8" s="111"/>
      <c r="P8" s="111"/>
      <c r="Q8" s="111"/>
      <c r="R8" s="111"/>
      <c r="S8" s="111"/>
    </row>
    <row r="9" spans="1:19" ht="18" customHeight="1">
      <c r="A9" s="119" t="s">
        <v>172</v>
      </c>
      <c r="B9" s="5"/>
      <c r="C9" s="112" t="s">
        <v>173</v>
      </c>
      <c r="D9" s="113" t="s">
        <v>174</v>
      </c>
      <c r="E9" s="120" t="s">
        <v>175</v>
      </c>
      <c r="F9" s="471"/>
      <c r="G9" s="50"/>
    </row>
    <row r="10" spans="1:19" ht="18" customHeight="1">
      <c r="A10" s="349" t="s">
        <v>176</v>
      </c>
      <c r="B10" s="350"/>
      <c r="C10" s="349"/>
      <c r="D10" s="351"/>
      <c r="E10" s="352" t="s">
        <v>177</v>
      </c>
      <c r="F10" s="114" t="s">
        <v>435</v>
      </c>
      <c r="G10" s="114" t="s">
        <v>434</v>
      </c>
      <c r="I10" s="129"/>
    </row>
    <row r="11" spans="1:19" ht="18" customHeight="1">
      <c r="A11" s="349" t="s">
        <v>178</v>
      </c>
      <c r="B11" s="350"/>
      <c r="C11" s="351" t="s">
        <v>173</v>
      </c>
      <c r="D11" s="341"/>
      <c r="E11" s="352" t="s">
        <v>175</v>
      </c>
      <c r="F11" s="114" t="s">
        <v>436</v>
      </c>
      <c r="G11" s="114" t="s">
        <v>437</v>
      </c>
      <c r="I11" s="129"/>
      <c r="J11" s="128"/>
      <c r="K11" s="128"/>
      <c r="L11" s="128"/>
      <c r="M11" s="128"/>
      <c r="N11" s="128"/>
    </row>
    <row r="12" spans="1:19" ht="18" customHeight="1">
      <c r="A12" s="350" t="s">
        <v>179</v>
      </c>
      <c r="B12" s="350"/>
      <c r="C12" s="351" t="s">
        <v>180</v>
      </c>
      <c r="D12" s="353"/>
      <c r="E12" s="352" t="s">
        <v>175</v>
      </c>
      <c r="F12" s="114" t="s">
        <v>436</v>
      </c>
      <c r="G12" s="114" t="s">
        <v>437</v>
      </c>
      <c r="I12" s="131"/>
    </row>
    <row r="13" spans="1:19" ht="18" customHeight="1">
      <c r="A13" s="350" t="s">
        <v>356</v>
      </c>
      <c r="B13" s="350"/>
      <c r="C13" s="351"/>
      <c r="D13" s="600" t="s">
        <v>444</v>
      </c>
      <c r="E13" s="352" t="s">
        <v>175</v>
      </c>
      <c r="F13" s="114" t="s">
        <v>436</v>
      </c>
      <c r="G13" s="114" t="s">
        <v>437</v>
      </c>
      <c r="I13" s="131"/>
    </row>
    <row r="14" spans="1:19" ht="18" customHeight="1">
      <c r="A14" s="349" t="s">
        <v>181</v>
      </c>
      <c r="B14" s="350"/>
      <c r="C14" s="351" t="s">
        <v>182</v>
      </c>
      <c r="D14" s="354"/>
      <c r="E14" s="352" t="s">
        <v>175</v>
      </c>
      <c r="F14" s="587" t="s">
        <v>438</v>
      </c>
      <c r="G14" s="587" t="s">
        <v>439</v>
      </c>
      <c r="I14" s="129"/>
    </row>
    <row r="15" spans="1:19" ht="18" customHeight="1">
      <c r="A15" s="341" t="s">
        <v>183</v>
      </c>
      <c r="B15" s="355" t="s">
        <v>7</v>
      </c>
      <c r="C15" s="341"/>
      <c r="D15" s="341" t="s">
        <v>184</v>
      </c>
      <c r="E15" s="341" t="s">
        <v>175</v>
      </c>
      <c r="F15" s="587" t="s">
        <v>440</v>
      </c>
      <c r="G15" s="587" t="s">
        <v>441</v>
      </c>
    </row>
    <row r="16" spans="1:19" ht="18" customHeight="1">
      <c r="A16" s="341"/>
      <c r="B16" s="355" t="s">
        <v>9</v>
      </c>
      <c r="C16" s="341"/>
      <c r="D16" s="341" t="s">
        <v>184</v>
      </c>
      <c r="E16" s="341" t="s">
        <v>175</v>
      </c>
      <c r="F16" s="587" t="s">
        <v>520</v>
      </c>
      <c r="G16" s="587" t="s">
        <v>521</v>
      </c>
      <c r="I16" s="130"/>
    </row>
    <row r="17" spans="1:19" ht="18" customHeight="1">
      <c r="A17" s="349" t="s">
        <v>185</v>
      </c>
      <c r="B17" s="350" t="s">
        <v>7</v>
      </c>
      <c r="C17" s="351"/>
      <c r="D17" s="341"/>
      <c r="E17" s="352" t="s">
        <v>175</v>
      </c>
      <c r="F17" s="587" t="s">
        <v>442</v>
      </c>
      <c r="G17" s="587" t="s">
        <v>437</v>
      </c>
      <c r="I17" s="130"/>
    </row>
    <row r="18" spans="1:19" ht="18" customHeight="1">
      <c r="A18" s="349"/>
      <c r="B18" s="350" t="s">
        <v>9</v>
      </c>
      <c r="C18" s="351"/>
      <c r="D18" s="341"/>
      <c r="E18" s="352" t="s">
        <v>175</v>
      </c>
      <c r="F18" s="587" t="s">
        <v>520</v>
      </c>
      <c r="G18" s="587" t="s">
        <v>522</v>
      </c>
    </row>
    <row r="19" spans="1:19" ht="18" customHeight="1">
      <c r="A19" s="349" t="s">
        <v>186</v>
      </c>
      <c r="B19" s="350" t="s">
        <v>187</v>
      </c>
      <c r="C19" s="351" t="s">
        <v>188</v>
      </c>
      <c r="D19" s="8"/>
      <c r="E19" s="352" t="s">
        <v>175</v>
      </c>
      <c r="F19" s="587" t="s">
        <v>579</v>
      </c>
      <c r="G19" s="587" t="s">
        <v>580</v>
      </c>
    </row>
    <row r="20" spans="1:19" ht="18" customHeight="1">
      <c r="A20" s="349"/>
      <c r="B20" s="350" t="s">
        <v>189</v>
      </c>
      <c r="C20" s="351" t="s">
        <v>188</v>
      </c>
      <c r="D20" s="341"/>
      <c r="E20" s="352" t="s">
        <v>175</v>
      </c>
      <c r="F20" s="587" t="s">
        <v>609</v>
      </c>
      <c r="G20" s="587" t="s">
        <v>580</v>
      </c>
    </row>
    <row r="21" spans="1:19" ht="18" customHeight="1">
      <c r="A21" s="349"/>
      <c r="B21" s="350" t="s">
        <v>190</v>
      </c>
      <c r="C21" s="351" t="s">
        <v>188</v>
      </c>
      <c r="D21" s="341"/>
      <c r="E21" s="352" t="s">
        <v>175</v>
      </c>
      <c r="F21" s="587" t="s">
        <v>641</v>
      </c>
      <c r="G21" s="587" t="s">
        <v>580</v>
      </c>
      <c r="H21" s="4"/>
      <c r="I21" s="4"/>
      <c r="J21" s="4"/>
      <c r="K21" s="4"/>
      <c r="L21" s="4"/>
      <c r="M21" s="4"/>
      <c r="N21" s="4"/>
      <c r="O21" s="4"/>
      <c r="P21" s="4"/>
      <c r="Q21" s="4"/>
      <c r="R21" s="4"/>
      <c r="S21" s="4"/>
    </row>
    <row r="22" spans="1:19" ht="18" customHeight="1">
      <c r="A22" s="349" t="s">
        <v>191</v>
      </c>
      <c r="B22" s="350" t="s">
        <v>189</v>
      </c>
      <c r="C22" s="351" t="s">
        <v>188</v>
      </c>
      <c r="D22" s="341"/>
      <c r="E22" s="352" t="s">
        <v>192</v>
      </c>
      <c r="F22" s="114"/>
      <c r="G22" s="114"/>
      <c r="H22" s="4"/>
      <c r="I22" s="4"/>
      <c r="J22" s="4"/>
      <c r="K22" s="4"/>
      <c r="L22" s="4"/>
      <c r="M22" s="4"/>
      <c r="N22" s="4"/>
      <c r="O22" s="4"/>
      <c r="P22" s="4"/>
      <c r="Q22" s="4"/>
      <c r="R22" s="4"/>
      <c r="S22" s="4"/>
    </row>
    <row r="23" spans="1:19" ht="18" customHeight="1">
      <c r="A23" s="349" t="s">
        <v>193</v>
      </c>
      <c r="B23" s="349"/>
      <c r="C23" s="351"/>
      <c r="D23" s="341"/>
      <c r="E23" s="352" t="s">
        <v>635</v>
      </c>
      <c r="F23" s="114" t="s">
        <v>638</v>
      </c>
      <c r="G23" s="114" t="s">
        <v>636</v>
      </c>
      <c r="H23" s="4"/>
      <c r="I23" s="4"/>
      <c r="J23" s="4"/>
      <c r="K23" s="4"/>
      <c r="L23" s="4"/>
      <c r="M23" s="4"/>
      <c r="N23" s="4"/>
      <c r="O23" s="4"/>
      <c r="P23" s="4"/>
      <c r="Q23" s="4"/>
      <c r="R23" s="4"/>
      <c r="S23" s="4"/>
    </row>
    <row r="24" spans="1:19" ht="18" customHeight="1">
      <c r="A24" s="349" t="s">
        <v>194</v>
      </c>
      <c r="B24" s="349"/>
      <c r="C24" s="351" t="s">
        <v>195</v>
      </c>
      <c r="D24" s="341" t="s">
        <v>196</v>
      </c>
      <c r="E24" s="352" t="s">
        <v>175</v>
      </c>
      <c r="F24" s="114" t="s">
        <v>638</v>
      </c>
      <c r="G24" s="114" t="s">
        <v>639</v>
      </c>
      <c r="H24" s="4"/>
      <c r="I24" s="4"/>
      <c r="J24" s="4"/>
      <c r="K24" s="4"/>
      <c r="L24" s="4"/>
      <c r="M24" s="4"/>
      <c r="N24" s="4"/>
      <c r="O24" s="4"/>
      <c r="P24" s="4"/>
      <c r="Q24" s="4"/>
      <c r="R24" s="4"/>
      <c r="S24" s="4"/>
    </row>
    <row r="25" spans="1:19" ht="18" customHeight="1">
      <c r="A25" s="352" t="s">
        <v>197</v>
      </c>
      <c r="B25" s="349"/>
      <c r="C25" s="351" t="s">
        <v>198</v>
      </c>
      <c r="D25" s="341"/>
      <c r="E25" s="352" t="s">
        <v>175</v>
      </c>
      <c r="F25" s="114" t="s">
        <v>640</v>
      </c>
      <c r="G25" s="114" t="s">
        <v>637</v>
      </c>
      <c r="H25" s="4"/>
      <c r="I25" s="4"/>
      <c r="J25" s="4"/>
      <c r="K25" s="4"/>
      <c r="L25" s="4"/>
      <c r="M25" s="4"/>
      <c r="N25" s="4"/>
      <c r="O25" s="4"/>
      <c r="P25" s="4"/>
      <c r="Q25" s="4"/>
      <c r="R25" s="4"/>
      <c r="S25" s="4"/>
    </row>
    <row r="26" spans="1:19" ht="18" customHeight="1">
      <c r="A26" s="457" t="s">
        <v>21</v>
      </c>
      <c r="B26" s="459"/>
      <c r="C26" s="460" t="s">
        <v>6</v>
      </c>
      <c r="D26" s="461"/>
      <c r="E26" s="461" t="s">
        <v>22</v>
      </c>
      <c r="F26" s="114"/>
      <c r="G26" s="114"/>
      <c r="H26" s="4"/>
      <c r="I26" s="4"/>
      <c r="J26" s="4"/>
      <c r="K26" s="4"/>
      <c r="L26" s="4"/>
      <c r="M26" s="4"/>
      <c r="N26" s="4"/>
      <c r="O26" s="4"/>
      <c r="P26" s="4"/>
      <c r="Q26" s="4"/>
      <c r="R26" s="4"/>
      <c r="S26" s="4"/>
    </row>
    <row r="27" spans="1:19" ht="18" customHeight="1">
      <c r="H27" s="4"/>
      <c r="I27" s="4"/>
      <c r="J27" s="4"/>
      <c r="K27" s="4"/>
      <c r="L27" s="4"/>
      <c r="M27" s="4"/>
      <c r="N27" s="4"/>
      <c r="O27" s="4"/>
      <c r="P27" s="4"/>
      <c r="Q27" s="4"/>
      <c r="R27" s="4"/>
      <c r="S27" s="4"/>
    </row>
    <row r="28" spans="1:19" ht="18" customHeight="1">
      <c r="H28" s="4"/>
      <c r="I28" s="4"/>
      <c r="J28" s="4"/>
      <c r="K28" s="4"/>
      <c r="L28" s="4"/>
      <c r="M28" s="4"/>
      <c r="N28" s="4"/>
      <c r="O28" s="4"/>
      <c r="P28" s="4"/>
      <c r="Q28" s="4"/>
      <c r="R28" s="4"/>
      <c r="S28" s="4"/>
    </row>
    <row r="29" spans="1:19" s="458" customFormat="1" ht="18" customHeight="1">
      <c r="A29" s="4"/>
      <c r="B29" s="6"/>
      <c r="C29" s="4"/>
      <c r="D29" s="4"/>
      <c r="E29" s="4"/>
      <c r="F29" s="4"/>
      <c r="G29" s="4"/>
    </row>
    <row r="30" spans="1:19" ht="18" customHeight="1"/>
    <row r="31" spans="1:19" ht="18" customHeight="1"/>
  </sheetData>
  <pageMargins left="0.74803149606299213" right="0.74803149606299213" top="0.78740157480314965" bottom="0.59055118110236227" header="0.59055118110236227" footer="0.39370078740157483"/>
  <pageSetup paperSize="9" orientation="portrait" r:id="rId1"/>
  <headerFooter alignWithMargins="0">
    <oddFooter>&amp;C&amp;"Arial,Normal"&amp;10NBR Nordic Beet Research</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S32"/>
  <sheetViews>
    <sheetView showGridLines="0" zoomScaleNormal="100" zoomScaleSheetLayoutView="100" workbookViewId="0">
      <selection activeCell="G18" sqref="G18"/>
    </sheetView>
  </sheetViews>
  <sheetFormatPr defaultColWidth="9" defaultRowHeight="15.75"/>
  <cols>
    <col min="1" max="1" width="20.625" style="4" customWidth="1"/>
    <col min="2" max="2" width="10.125" style="6" customWidth="1"/>
    <col min="3" max="3" width="6.5" style="4" customWidth="1"/>
    <col min="4" max="4" width="13.5" style="4" customWidth="1"/>
    <col min="5" max="5" width="9.625" style="4" customWidth="1"/>
    <col min="6" max="6" width="9.5" style="4" customWidth="1"/>
    <col min="7" max="7" width="9.625" style="4" customWidth="1"/>
    <col min="8" max="19" width="8.625" customWidth="1"/>
    <col min="20" max="16384" width="9" style="4"/>
  </cols>
  <sheetData>
    <row r="1" spans="1:19" ht="24.95" customHeight="1">
      <c r="A1" s="1" t="s">
        <v>59</v>
      </c>
      <c r="E1" s="1" t="s">
        <v>390</v>
      </c>
      <c r="F1" s="1"/>
      <c r="G1" s="358" t="s">
        <v>340</v>
      </c>
    </row>
    <row r="2" spans="1:19" ht="24.95" customHeight="1">
      <c r="A2" s="1"/>
      <c r="E2" s="1"/>
      <c r="F2" s="1"/>
      <c r="G2" s="358"/>
    </row>
    <row r="3" spans="1:19" ht="19.5" customHeight="1">
      <c r="A3" s="21" t="s">
        <v>423</v>
      </c>
      <c r="B3" s="22"/>
      <c r="C3" s="20"/>
      <c r="D3" s="456"/>
      <c r="E3" s="20"/>
      <c r="F3" s="20"/>
      <c r="G3" s="356"/>
    </row>
    <row r="4" spans="1:19" ht="19.5" customHeight="1">
      <c r="A4" s="25" t="s">
        <v>424</v>
      </c>
      <c r="B4" s="26"/>
      <c r="C4" s="27"/>
      <c r="D4" s="27"/>
      <c r="E4" s="27"/>
      <c r="F4" s="27"/>
      <c r="G4" s="357"/>
    </row>
    <row r="5" spans="1:19" ht="19.5" customHeight="1">
      <c r="A5" s="25" t="s">
        <v>425</v>
      </c>
      <c r="B5" s="26"/>
      <c r="C5" s="27"/>
      <c r="D5" s="27"/>
      <c r="E5" s="27"/>
      <c r="F5" s="27"/>
      <c r="G5" s="357"/>
    </row>
    <row r="6" spans="1:19" ht="28.15" customHeight="1">
      <c r="A6" s="3" t="s">
        <v>160</v>
      </c>
      <c r="D6" s="4" t="s">
        <v>428</v>
      </c>
      <c r="G6" s="65"/>
    </row>
    <row r="7" spans="1:19" ht="18" customHeight="1">
      <c r="A7" s="115" t="s">
        <v>161</v>
      </c>
      <c r="B7" s="108" t="s">
        <v>162</v>
      </c>
      <c r="C7" s="107" t="s">
        <v>163</v>
      </c>
      <c r="D7" s="107" t="s">
        <v>164</v>
      </c>
      <c r="E7" s="107" t="s">
        <v>165</v>
      </c>
      <c r="F7" s="107" t="s">
        <v>19</v>
      </c>
      <c r="G7" s="116" t="s">
        <v>166</v>
      </c>
    </row>
    <row r="8" spans="1:19" s="102" customFormat="1" ht="18" customHeight="1">
      <c r="A8" s="117" t="s">
        <v>167</v>
      </c>
      <c r="B8" s="110" t="s">
        <v>168</v>
      </c>
      <c r="C8" s="109" t="s">
        <v>163</v>
      </c>
      <c r="D8" s="109" t="s">
        <v>169</v>
      </c>
      <c r="E8" s="109" t="s">
        <v>170</v>
      </c>
      <c r="F8" s="109" t="s">
        <v>20</v>
      </c>
      <c r="G8" s="118" t="s">
        <v>171</v>
      </c>
      <c r="H8" s="111"/>
      <c r="I8" s="111"/>
      <c r="J8" s="111"/>
      <c r="K8" s="111"/>
      <c r="L8" s="111"/>
      <c r="M8" s="111"/>
      <c r="N8" s="111"/>
      <c r="O8" s="111"/>
      <c r="P8" s="111"/>
      <c r="Q8" s="111"/>
      <c r="R8" s="111"/>
      <c r="S8" s="111"/>
    </row>
    <row r="9" spans="1:19" ht="18" customHeight="1">
      <c r="A9" s="119" t="s">
        <v>172</v>
      </c>
      <c r="B9" s="5"/>
      <c r="C9" s="112" t="s">
        <v>173</v>
      </c>
      <c r="D9" s="113" t="s">
        <v>174</v>
      </c>
      <c r="E9" s="120" t="s">
        <v>175</v>
      </c>
      <c r="F9" s="471"/>
      <c r="G9" s="50"/>
    </row>
    <row r="10" spans="1:19" ht="18" customHeight="1">
      <c r="A10" s="349" t="s">
        <v>176</v>
      </c>
      <c r="B10" s="350"/>
      <c r="C10" s="349"/>
      <c r="D10" s="351"/>
      <c r="E10" s="352" t="s">
        <v>177</v>
      </c>
      <c r="F10" s="114" t="s">
        <v>681</v>
      </c>
      <c r="G10" s="114" t="s">
        <v>680</v>
      </c>
      <c r="I10" s="129"/>
    </row>
    <row r="11" spans="1:19" ht="18" customHeight="1">
      <c r="A11" s="349" t="s">
        <v>178</v>
      </c>
      <c r="B11" s="350"/>
      <c r="C11" s="351" t="s">
        <v>173</v>
      </c>
      <c r="D11" s="341"/>
      <c r="E11" s="352" t="s">
        <v>175</v>
      </c>
      <c r="F11" s="114" t="s">
        <v>447</v>
      </c>
      <c r="G11" s="114" t="s">
        <v>437</v>
      </c>
      <c r="I11" s="129"/>
      <c r="J11" s="128"/>
      <c r="K11" s="128"/>
      <c r="L11" s="128"/>
      <c r="M11" s="128"/>
      <c r="N11" s="128"/>
    </row>
    <row r="12" spans="1:19" ht="18" customHeight="1">
      <c r="A12" s="350" t="s">
        <v>179</v>
      </c>
      <c r="B12" s="350"/>
      <c r="C12" s="351" t="s">
        <v>180</v>
      </c>
      <c r="D12" s="353"/>
      <c r="E12" s="352" t="s">
        <v>175</v>
      </c>
      <c r="F12" s="114" t="s">
        <v>656</v>
      </c>
      <c r="G12" s="114" t="s">
        <v>437</v>
      </c>
      <c r="I12" s="131"/>
    </row>
    <row r="13" spans="1:19" ht="18" customHeight="1">
      <c r="A13" s="350" t="s">
        <v>356</v>
      </c>
      <c r="B13" s="350"/>
      <c r="C13" s="351"/>
      <c r="D13" s="601" t="s">
        <v>482</v>
      </c>
      <c r="E13" s="352" t="s">
        <v>175</v>
      </c>
      <c r="F13" s="114" t="s">
        <v>447</v>
      </c>
      <c r="G13" s="114" t="s">
        <v>437</v>
      </c>
      <c r="I13" s="131"/>
    </row>
    <row r="14" spans="1:19" ht="18" customHeight="1">
      <c r="A14" s="349" t="s">
        <v>181</v>
      </c>
      <c r="B14" s="350"/>
      <c r="C14" s="351" t="s">
        <v>182</v>
      </c>
      <c r="D14" s="354"/>
      <c r="E14" s="352" t="s">
        <v>175</v>
      </c>
      <c r="F14" s="587" t="s">
        <v>447</v>
      </c>
      <c r="G14" s="587" t="s">
        <v>439</v>
      </c>
      <c r="I14" s="129"/>
    </row>
    <row r="15" spans="1:19" ht="18" customHeight="1">
      <c r="A15" s="341" t="s">
        <v>183</v>
      </c>
      <c r="B15" s="355" t="s">
        <v>7</v>
      </c>
      <c r="C15" s="341"/>
      <c r="D15" s="341" t="s">
        <v>184</v>
      </c>
      <c r="E15" s="341" t="s">
        <v>175</v>
      </c>
      <c r="F15" s="587" t="s">
        <v>426</v>
      </c>
      <c r="G15" s="587" t="s">
        <v>427</v>
      </c>
    </row>
    <row r="16" spans="1:19" ht="18" customHeight="1">
      <c r="A16" s="341"/>
      <c r="B16" s="355" t="s">
        <v>9</v>
      </c>
      <c r="C16" s="341"/>
      <c r="D16" s="341" t="s">
        <v>184</v>
      </c>
      <c r="E16" s="341" t="s">
        <v>175</v>
      </c>
      <c r="F16" s="587" t="s">
        <v>534</v>
      </c>
      <c r="G16" s="587" t="s">
        <v>545</v>
      </c>
      <c r="I16" s="130"/>
    </row>
    <row r="17" spans="1:19" ht="18" customHeight="1">
      <c r="A17" s="349" t="s">
        <v>185</v>
      </c>
      <c r="B17" s="350" t="s">
        <v>7</v>
      </c>
      <c r="C17" s="351"/>
      <c r="D17" s="341"/>
      <c r="E17" s="352" t="s">
        <v>175</v>
      </c>
      <c r="F17" s="587" t="s">
        <v>447</v>
      </c>
      <c r="G17" s="587" t="s">
        <v>437</v>
      </c>
      <c r="I17" s="130"/>
    </row>
    <row r="18" spans="1:19" ht="18" customHeight="1">
      <c r="A18" s="349"/>
      <c r="B18" s="350" t="s">
        <v>9</v>
      </c>
      <c r="C18" s="351"/>
      <c r="D18" s="341"/>
      <c r="E18" s="352" t="s">
        <v>175</v>
      </c>
      <c r="F18" s="587" t="s">
        <v>536</v>
      </c>
      <c r="G18" s="587" t="s">
        <v>522</v>
      </c>
    </row>
    <row r="19" spans="1:19" ht="18" customHeight="1">
      <c r="A19" s="349" t="s">
        <v>186</v>
      </c>
      <c r="B19" s="350" t="s">
        <v>187</v>
      </c>
      <c r="C19" s="351" t="s">
        <v>188</v>
      </c>
      <c r="D19" s="8"/>
      <c r="E19" s="352" t="s">
        <v>175</v>
      </c>
      <c r="F19" s="587" t="s">
        <v>581</v>
      </c>
      <c r="G19" s="587" t="s">
        <v>580</v>
      </c>
    </row>
    <row r="20" spans="1:19" ht="18" customHeight="1">
      <c r="A20" s="349"/>
      <c r="B20" s="350" t="s">
        <v>189</v>
      </c>
      <c r="C20" s="351" t="s">
        <v>188</v>
      </c>
      <c r="D20" s="341"/>
      <c r="E20" s="352" t="s">
        <v>175</v>
      </c>
      <c r="F20" s="587" t="s">
        <v>610</v>
      </c>
      <c r="G20" s="587" t="s">
        <v>580</v>
      </c>
    </row>
    <row r="21" spans="1:19" ht="18" customHeight="1">
      <c r="A21" s="349"/>
      <c r="B21" s="350" t="s">
        <v>190</v>
      </c>
      <c r="C21" s="351" t="s">
        <v>188</v>
      </c>
      <c r="D21" s="341"/>
      <c r="E21" s="352" t="s">
        <v>175</v>
      </c>
      <c r="F21" s="587" t="s">
        <v>642</v>
      </c>
      <c r="G21" s="587" t="s">
        <v>580</v>
      </c>
      <c r="H21" s="4"/>
      <c r="I21" s="4"/>
      <c r="J21" s="4"/>
      <c r="K21" s="4"/>
      <c r="L21" s="4"/>
      <c r="M21" s="4"/>
      <c r="N21" s="4"/>
      <c r="O21" s="4"/>
      <c r="P21" s="4"/>
      <c r="Q21" s="4"/>
      <c r="R21" s="4"/>
      <c r="S21" s="4"/>
    </row>
    <row r="22" spans="1:19" ht="18" customHeight="1">
      <c r="A22" s="602"/>
      <c r="B22" s="350" t="s">
        <v>649</v>
      </c>
      <c r="C22" s="351" t="s">
        <v>188</v>
      </c>
      <c r="D22" s="603"/>
      <c r="E22" s="352" t="s">
        <v>175</v>
      </c>
      <c r="F22" s="604" t="s">
        <v>652</v>
      </c>
      <c r="G22" s="604" t="s">
        <v>580</v>
      </c>
      <c r="H22" s="4"/>
      <c r="I22" s="4"/>
      <c r="J22" s="4"/>
      <c r="K22" s="4"/>
      <c r="L22" s="4"/>
      <c r="M22" s="4"/>
      <c r="N22" s="4"/>
      <c r="O22" s="4"/>
      <c r="P22" s="4"/>
      <c r="Q22" s="4"/>
      <c r="R22" s="4"/>
      <c r="S22" s="4"/>
    </row>
    <row r="23" spans="1:19" ht="18" customHeight="1">
      <c r="A23" s="349" t="s">
        <v>191</v>
      </c>
      <c r="B23" s="350" t="s">
        <v>189</v>
      </c>
      <c r="C23" s="351" t="s">
        <v>188</v>
      </c>
      <c r="D23" s="341"/>
      <c r="E23" s="352" t="s">
        <v>192</v>
      </c>
      <c r="F23" s="114"/>
      <c r="G23" s="114"/>
      <c r="H23" s="4"/>
      <c r="I23" s="4"/>
      <c r="J23" s="4"/>
      <c r="K23" s="4"/>
      <c r="L23" s="4"/>
      <c r="M23" s="4"/>
      <c r="N23" s="4"/>
      <c r="O23" s="4"/>
      <c r="P23" s="4"/>
      <c r="Q23" s="4"/>
      <c r="R23" s="4"/>
      <c r="S23" s="4"/>
    </row>
    <row r="24" spans="1:19" ht="18" customHeight="1">
      <c r="A24" s="349" t="s">
        <v>193</v>
      </c>
      <c r="B24" s="349"/>
      <c r="C24" s="351"/>
      <c r="D24" s="341"/>
      <c r="E24" s="352" t="s">
        <v>192</v>
      </c>
      <c r="F24" s="114"/>
      <c r="G24" s="114"/>
      <c r="H24" s="4"/>
      <c r="I24" s="4"/>
      <c r="J24" s="4"/>
      <c r="K24" s="4"/>
      <c r="L24" s="4"/>
      <c r="M24" s="4"/>
      <c r="N24" s="4"/>
      <c r="O24" s="4"/>
      <c r="P24" s="4"/>
      <c r="Q24" s="4"/>
      <c r="R24" s="4"/>
      <c r="S24" s="4"/>
    </row>
    <row r="25" spans="1:19" ht="18" customHeight="1">
      <c r="A25" s="349" t="s">
        <v>194</v>
      </c>
      <c r="B25" s="349"/>
      <c r="C25" s="351" t="s">
        <v>195</v>
      </c>
      <c r="D25" s="341" t="s">
        <v>196</v>
      </c>
      <c r="E25" s="352" t="s">
        <v>175</v>
      </c>
      <c r="F25" s="114" t="s">
        <v>654</v>
      </c>
      <c r="G25" s="114" t="s">
        <v>655</v>
      </c>
      <c r="H25" s="4"/>
      <c r="I25" s="4"/>
      <c r="J25" s="4"/>
      <c r="K25" s="4"/>
      <c r="L25" s="4"/>
      <c r="M25" s="4"/>
      <c r="N25" s="4"/>
      <c r="O25" s="4"/>
      <c r="P25" s="4"/>
      <c r="Q25" s="4"/>
      <c r="R25" s="4"/>
      <c r="S25" s="4"/>
    </row>
    <row r="26" spans="1:19" ht="18" customHeight="1">
      <c r="A26" s="352" t="s">
        <v>197</v>
      </c>
      <c r="B26" s="349"/>
      <c r="C26" s="351" t="s">
        <v>198</v>
      </c>
      <c r="D26" s="341"/>
      <c r="E26" s="352" t="s">
        <v>175</v>
      </c>
      <c r="F26" s="114" t="s">
        <v>654</v>
      </c>
      <c r="G26" s="114" t="s">
        <v>524</v>
      </c>
      <c r="H26" s="4"/>
      <c r="I26" s="4"/>
      <c r="J26" s="4"/>
      <c r="K26" s="4"/>
      <c r="L26" s="4"/>
      <c r="M26" s="4"/>
      <c r="N26" s="4"/>
      <c r="O26" s="4"/>
      <c r="P26" s="4"/>
      <c r="Q26" s="4"/>
      <c r="R26" s="4"/>
      <c r="S26" s="4"/>
    </row>
    <row r="27" spans="1:19" ht="18" customHeight="1">
      <c r="A27" s="457" t="s">
        <v>21</v>
      </c>
      <c r="B27" s="459"/>
      <c r="C27" s="460" t="s">
        <v>6</v>
      </c>
      <c r="D27" s="461"/>
      <c r="E27" s="461" t="s">
        <v>22</v>
      </c>
      <c r="F27" s="114"/>
      <c r="G27" s="114"/>
      <c r="H27" s="4"/>
      <c r="I27" s="4"/>
      <c r="J27" s="4"/>
      <c r="K27" s="4"/>
      <c r="L27" s="4"/>
      <c r="M27" s="4"/>
      <c r="N27" s="4"/>
      <c r="O27" s="4"/>
      <c r="P27" s="4"/>
      <c r="Q27" s="4"/>
      <c r="R27" s="4"/>
      <c r="S27" s="4"/>
    </row>
    <row r="28" spans="1:19" ht="18" customHeight="1">
      <c r="H28" s="4"/>
      <c r="I28" s="4"/>
      <c r="J28" s="4"/>
      <c r="K28" s="4"/>
      <c r="L28" s="4"/>
      <c r="M28" s="4"/>
      <c r="N28" s="4"/>
      <c r="O28" s="4"/>
      <c r="P28" s="4"/>
      <c r="Q28" s="4"/>
      <c r="R28" s="4"/>
      <c r="S28" s="4"/>
    </row>
    <row r="29" spans="1:19" ht="18" customHeight="1">
      <c r="H29" s="4"/>
      <c r="I29" s="4"/>
      <c r="J29" s="4"/>
      <c r="K29" s="4"/>
      <c r="L29" s="4"/>
      <c r="M29" s="4"/>
      <c r="N29" s="4"/>
      <c r="O29" s="4"/>
      <c r="P29" s="4"/>
      <c r="Q29" s="4"/>
      <c r="R29" s="4"/>
      <c r="S29" s="4"/>
    </row>
    <row r="30" spans="1:19" s="458" customFormat="1" ht="18" customHeight="1">
      <c r="A30" s="4"/>
      <c r="B30" s="6"/>
      <c r="C30" s="4"/>
      <c r="D30" s="4"/>
      <c r="E30" s="4"/>
      <c r="F30" s="4"/>
      <c r="G30" s="4"/>
    </row>
    <row r="31" spans="1:19" ht="18" customHeight="1"/>
    <row r="32" spans="1:19" ht="18" customHeight="1"/>
  </sheetData>
  <pageMargins left="0.74803149606299213" right="0.74803149606299213" top="0.78740157480314965" bottom="0.59055118110236227" header="0.59055118110236227" footer="0.39370078740157483"/>
  <pageSetup paperSize="9" orientation="portrait" r:id="rId1"/>
  <headerFooter alignWithMargins="0">
    <oddFooter>&amp;C&amp;"Arial,Normal"&amp;10NBR Nordic Beet Research</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S32"/>
  <sheetViews>
    <sheetView showGridLines="0" zoomScaleNormal="100" zoomScaleSheetLayoutView="100" workbookViewId="0">
      <selection activeCell="I30" sqref="I30"/>
    </sheetView>
  </sheetViews>
  <sheetFormatPr defaultColWidth="9" defaultRowHeight="15.75"/>
  <cols>
    <col min="1" max="1" width="20.625" style="4" customWidth="1"/>
    <col min="2" max="2" width="10.125" style="6" customWidth="1"/>
    <col min="3" max="3" width="6.5" style="4" customWidth="1"/>
    <col min="4" max="4" width="13.5" style="4" customWidth="1"/>
    <col min="5" max="5" width="9.625" style="4" customWidth="1"/>
    <col min="6" max="6" width="9.5" style="4" customWidth="1"/>
    <col min="7" max="7" width="9.625" style="4" customWidth="1"/>
    <col min="8" max="19" width="8.625" customWidth="1"/>
    <col min="20" max="16384" width="9" style="4"/>
  </cols>
  <sheetData>
    <row r="1" spans="1:19" ht="24.95" customHeight="1">
      <c r="A1" s="1" t="s">
        <v>59</v>
      </c>
      <c r="E1" s="1" t="s">
        <v>391</v>
      </c>
      <c r="F1" s="1"/>
      <c r="G1" s="358" t="s">
        <v>340</v>
      </c>
    </row>
    <row r="2" spans="1:19" ht="24.95" customHeight="1">
      <c r="A2" s="1"/>
      <c r="E2" s="1"/>
      <c r="F2" s="1"/>
      <c r="G2" s="358"/>
    </row>
    <row r="3" spans="1:19" ht="19.5" customHeight="1">
      <c r="A3" s="21" t="s">
        <v>429</v>
      </c>
      <c r="B3" s="22"/>
      <c r="C3" s="20"/>
      <c r="D3" s="456"/>
      <c r="E3" s="20"/>
      <c r="F3" s="20"/>
      <c r="G3" s="356"/>
    </row>
    <row r="4" spans="1:19" ht="19.5" customHeight="1">
      <c r="A4" s="25" t="s">
        <v>430</v>
      </c>
      <c r="B4" s="26"/>
      <c r="C4" s="27"/>
      <c r="D4" s="27"/>
      <c r="E4" s="27"/>
      <c r="F4" s="27"/>
      <c r="G4" s="357"/>
    </row>
    <row r="5" spans="1:19" ht="19.5" customHeight="1">
      <c r="A5" s="25" t="s">
        <v>431</v>
      </c>
      <c r="B5" s="26"/>
      <c r="C5" s="27"/>
      <c r="D5" s="27"/>
      <c r="E5" s="27"/>
      <c r="F5" s="27"/>
      <c r="G5" s="357"/>
    </row>
    <row r="6" spans="1:19" ht="28.15" customHeight="1">
      <c r="A6" s="3" t="s">
        <v>160</v>
      </c>
      <c r="D6" s="4" t="s">
        <v>432</v>
      </c>
      <c r="G6" s="65"/>
    </row>
    <row r="7" spans="1:19" ht="18" customHeight="1">
      <c r="A7" s="115" t="s">
        <v>161</v>
      </c>
      <c r="B7" s="108" t="s">
        <v>162</v>
      </c>
      <c r="C7" s="107" t="s">
        <v>163</v>
      </c>
      <c r="D7" s="107" t="s">
        <v>164</v>
      </c>
      <c r="E7" s="107" t="s">
        <v>165</v>
      </c>
      <c r="F7" s="107" t="s">
        <v>19</v>
      </c>
      <c r="G7" s="116" t="s">
        <v>166</v>
      </c>
    </row>
    <row r="8" spans="1:19" s="102" customFormat="1" ht="18" customHeight="1">
      <c r="A8" s="117" t="s">
        <v>167</v>
      </c>
      <c r="B8" s="110" t="s">
        <v>168</v>
      </c>
      <c r="C8" s="109" t="s">
        <v>163</v>
      </c>
      <c r="D8" s="109" t="s">
        <v>169</v>
      </c>
      <c r="E8" s="109" t="s">
        <v>170</v>
      </c>
      <c r="F8" s="109" t="s">
        <v>20</v>
      </c>
      <c r="G8" s="118" t="s">
        <v>171</v>
      </c>
      <c r="H8" s="111"/>
      <c r="I8" s="111"/>
      <c r="J8" s="111"/>
      <c r="K8" s="111"/>
      <c r="L8" s="111"/>
      <c r="M8" s="111"/>
      <c r="N8" s="111"/>
      <c r="O8" s="111"/>
      <c r="P8" s="111"/>
      <c r="Q8" s="111"/>
      <c r="R8" s="111"/>
      <c r="S8" s="111"/>
    </row>
    <row r="9" spans="1:19" ht="18" customHeight="1">
      <c r="A9" s="119" t="s">
        <v>172</v>
      </c>
      <c r="B9" s="5"/>
      <c r="C9" s="112" t="s">
        <v>173</v>
      </c>
      <c r="D9" s="113" t="s">
        <v>174</v>
      </c>
      <c r="E9" s="120" t="s">
        <v>175</v>
      </c>
      <c r="F9" s="471"/>
      <c r="G9" s="50"/>
    </row>
    <row r="10" spans="1:19" ht="18" customHeight="1">
      <c r="A10" s="349" t="s">
        <v>176</v>
      </c>
      <c r="B10" s="350"/>
      <c r="C10" s="349"/>
      <c r="D10" s="351"/>
      <c r="E10" s="352" t="s">
        <v>177</v>
      </c>
      <c r="F10" s="114"/>
      <c r="G10" s="114" t="s">
        <v>680</v>
      </c>
      <c r="I10" s="129"/>
    </row>
    <row r="11" spans="1:19" ht="18" customHeight="1">
      <c r="A11" s="349" t="s">
        <v>178</v>
      </c>
      <c r="B11" s="350"/>
      <c r="C11" s="351" t="s">
        <v>173</v>
      </c>
      <c r="D11" s="341"/>
      <c r="E11" s="352" t="s">
        <v>175</v>
      </c>
      <c r="F11" s="114" t="s">
        <v>443</v>
      </c>
      <c r="G11" s="114" t="s">
        <v>437</v>
      </c>
      <c r="I11" s="129"/>
      <c r="J11" s="128"/>
      <c r="K11" s="128"/>
      <c r="L11" s="128"/>
      <c r="M11" s="128"/>
      <c r="N11" s="128"/>
    </row>
    <row r="12" spans="1:19" ht="18" customHeight="1">
      <c r="A12" s="350" t="s">
        <v>179</v>
      </c>
      <c r="B12" s="350"/>
      <c r="C12" s="351" t="s">
        <v>180</v>
      </c>
      <c r="D12" s="353"/>
      <c r="E12" s="352" t="s">
        <v>175</v>
      </c>
      <c r="F12" s="114" t="s">
        <v>443</v>
      </c>
      <c r="G12" s="114" t="s">
        <v>516</v>
      </c>
      <c r="I12" s="131"/>
    </row>
    <row r="13" spans="1:19" ht="18" customHeight="1">
      <c r="A13" s="350" t="s">
        <v>356</v>
      </c>
      <c r="B13" s="350"/>
      <c r="C13" s="351"/>
      <c r="D13" s="601" t="s">
        <v>444</v>
      </c>
      <c r="E13" s="352" t="s">
        <v>175</v>
      </c>
      <c r="F13" s="114" t="s">
        <v>443</v>
      </c>
      <c r="G13" s="114" t="s">
        <v>437</v>
      </c>
      <c r="I13" s="131"/>
    </row>
    <row r="14" spans="1:19" ht="18" customHeight="1">
      <c r="A14" s="349" t="s">
        <v>181</v>
      </c>
      <c r="B14" s="350"/>
      <c r="C14" s="351" t="s">
        <v>182</v>
      </c>
      <c r="D14" s="354"/>
      <c r="E14" s="352" t="s">
        <v>175</v>
      </c>
      <c r="F14" s="587" t="s">
        <v>514</v>
      </c>
      <c r="G14" s="587" t="s">
        <v>515</v>
      </c>
      <c r="I14" s="129"/>
    </row>
    <row r="15" spans="1:19" ht="18" customHeight="1">
      <c r="A15" s="341" t="s">
        <v>183</v>
      </c>
      <c r="B15" s="355" t="s">
        <v>7</v>
      </c>
      <c r="C15" s="341"/>
      <c r="D15" s="341" t="s">
        <v>184</v>
      </c>
      <c r="E15" s="341" t="s">
        <v>175</v>
      </c>
      <c r="F15" s="587" t="s">
        <v>518</v>
      </c>
      <c r="G15" s="587" t="s">
        <v>583</v>
      </c>
    </row>
    <row r="16" spans="1:19" ht="18" customHeight="1">
      <c r="A16" s="341"/>
      <c r="B16" s="355" t="s">
        <v>9</v>
      </c>
      <c r="C16" s="341"/>
      <c r="D16" s="341" t="s">
        <v>184</v>
      </c>
      <c r="E16" s="341" t="s">
        <v>175</v>
      </c>
      <c r="F16" s="587" t="s">
        <v>582</v>
      </c>
      <c r="G16" s="587" t="s">
        <v>583</v>
      </c>
      <c r="I16" s="130"/>
    </row>
    <row r="17" spans="1:19" ht="18" customHeight="1">
      <c r="A17" s="349" t="s">
        <v>185</v>
      </c>
      <c r="B17" s="350" t="s">
        <v>7</v>
      </c>
      <c r="C17" s="351"/>
      <c r="D17" s="341"/>
      <c r="E17" s="352" t="s">
        <v>175</v>
      </c>
      <c r="F17" s="587" t="s">
        <v>517</v>
      </c>
      <c r="G17" s="587" t="s">
        <v>437</v>
      </c>
      <c r="I17" s="130"/>
    </row>
    <row r="18" spans="1:19" ht="18" customHeight="1">
      <c r="A18" s="349"/>
      <c r="B18" s="350" t="s">
        <v>9</v>
      </c>
      <c r="C18" s="351"/>
      <c r="D18" s="341"/>
      <c r="E18" s="352" t="s">
        <v>175</v>
      </c>
      <c r="F18" s="587" t="s">
        <v>553</v>
      </c>
      <c r="G18" s="587" t="s">
        <v>580</v>
      </c>
    </row>
    <row r="19" spans="1:19" ht="18" customHeight="1">
      <c r="A19" s="349" t="s">
        <v>186</v>
      </c>
      <c r="B19" s="350" t="s">
        <v>187</v>
      </c>
      <c r="C19" s="351" t="s">
        <v>188</v>
      </c>
      <c r="D19" s="8"/>
      <c r="E19" s="352" t="s">
        <v>175</v>
      </c>
      <c r="F19" s="587" t="s">
        <v>536</v>
      </c>
      <c r="G19" s="587" t="s">
        <v>580</v>
      </c>
    </row>
    <row r="20" spans="1:19" ht="18" customHeight="1">
      <c r="A20" s="349"/>
      <c r="B20" s="350" t="s">
        <v>189</v>
      </c>
      <c r="C20" s="351" t="s">
        <v>188</v>
      </c>
      <c r="D20" s="341"/>
      <c r="E20" s="352" t="s">
        <v>175</v>
      </c>
      <c r="F20" s="587" t="s">
        <v>610</v>
      </c>
      <c r="G20" s="587" t="s">
        <v>580</v>
      </c>
    </row>
    <row r="21" spans="1:19" ht="18" customHeight="1">
      <c r="A21" s="349"/>
      <c r="B21" s="350" t="s">
        <v>190</v>
      </c>
      <c r="C21" s="351" t="s">
        <v>188</v>
      </c>
      <c r="D21" s="341"/>
      <c r="E21" s="352" t="s">
        <v>175</v>
      </c>
      <c r="F21" s="587" t="s">
        <v>644</v>
      </c>
      <c r="G21" s="587" t="s">
        <v>580</v>
      </c>
      <c r="H21" s="4"/>
      <c r="I21" s="4"/>
      <c r="J21" s="4"/>
      <c r="K21" s="4"/>
      <c r="L21" s="4"/>
      <c r="M21" s="4"/>
      <c r="N21" s="4"/>
      <c r="O21" s="4"/>
      <c r="P21" s="4"/>
      <c r="Q21" s="4"/>
      <c r="R21" s="4"/>
      <c r="S21" s="4"/>
    </row>
    <row r="22" spans="1:19" ht="18" customHeight="1">
      <c r="A22" s="602"/>
      <c r="B22" s="350" t="s">
        <v>650</v>
      </c>
      <c r="C22" s="351" t="s">
        <v>188</v>
      </c>
      <c r="D22" s="603"/>
      <c r="E22" s="352" t="s">
        <v>175</v>
      </c>
      <c r="F22" s="604" t="s">
        <v>651</v>
      </c>
      <c r="G22" s="604" t="s">
        <v>580</v>
      </c>
      <c r="H22" s="4"/>
      <c r="I22" s="4"/>
      <c r="J22" s="4"/>
      <c r="K22" s="4"/>
      <c r="L22" s="4"/>
      <c r="M22" s="4"/>
      <c r="N22" s="4"/>
      <c r="O22" s="4"/>
      <c r="P22" s="4"/>
      <c r="Q22" s="4"/>
      <c r="R22" s="4"/>
      <c r="S22" s="4"/>
    </row>
    <row r="23" spans="1:19" ht="18" customHeight="1">
      <c r="A23" s="349" t="s">
        <v>191</v>
      </c>
      <c r="B23" s="350" t="s">
        <v>189</v>
      </c>
      <c r="C23" s="351" t="s">
        <v>188</v>
      </c>
      <c r="D23" s="341"/>
      <c r="E23" s="352" t="s">
        <v>192</v>
      </c>
      <c r="F23" s="114"/>
      <c r="G23" s="114"/>
      <c r="H23" s="4"/>
      <c r="I23" s="4"/>
      <c r="J23" s="4"/>
      <c r="K23" s="4"/>
      <c r="L23" s="4"/>
      <c r="M23" s="4"/>
      <c r="N23" s="4"/>
      <c r="O23" s="4"/>
      <c r="P23" s="4"/>
      <c r="Q23" s="4"/>
      <c r="R23" s="4"/>
      <c r="S23" s="4"/>
    </row>
    <row r="24" spans="1:19" ht="18" customHeight="1">
      <c r="A24" s="349" t="s">
        <v>193</v>
      </c>
      <c r="B24" s="349"/>
      <c r="C24" s="351"/>
      <c r="D24" s="341"/>
      <c r="E24" s="352" t="s">
        <v>192</v>
      </c>
      <c r="F24" s="114"/>
      <c r="G24" s="114"/>
      <c r="H24" s="4"/>
      <c r="I24" s="4"/>
      <c r="J24" s="4"/>
      <c r="K24" s="4"/>
      <c r="L24" s="4"/>
      <c r="M24" s="4"/>
      <c r="N24" s="4"/>
      <c r="O24" s="4"/>
      <c r="P24" s="4"/>
      <c r="Q24" s="4"/>
      <c r="R24" s="4"/>
      <c r="S24" s="4"/>
    </row>
    <row r="25" spans="1:19" ht="18" customHeight="1">
      <c r="A25" s="349" t="s">
        <v>194</v>
      </c>
      <c r="B25" s="349"/>
      <c r="C25" s="351" t="s">
        <v>195</v>
      </c>
      <c r="D25" s="341" t="s">
        <v>196</v>
      </c>
      <c r="E25" s="352" t="s">
        <v>175</v>
      </c>
      <c r="F25" s="114" t="s">
        <v>651</v>
      </c>
      <c r="G25" s="114" t="s">
        <v>657</v>
      </c>
      <c r="H25" s="4"/>
      <c r="I25" s="4"/>
      <c r="J25" s="4"/>
      <c r="K25" s="4"/>
      <c r="L25" s="4"/>
      <c r="M25" s="4"/>
      <c r="N25" s="4"/>
      <c r="O25" s="4"/>
      <c r="P25" s="4"/>
      <c r="Q25" s="4"/>
      <c r="R25" s="4"/>
      <c r="S25" s="4"/>
    </row>
    <row r="26" spans="1:19" ht="18" customHeight="1">
      <c r="A26" s="352" t="s">
        <v>197</v>
      </c>
      <c r="B26" s="349"/>
      <c r="C26" s="351" t="s">
        <v>198</v>
      </c>
      <c r="D26" s="341"/>
      <c r="E26" s="352" t="s">
        <v>175</v>
      </c>
      <c r="F26" s="114" t="s">
        <v>654</v>
      </c>
      <c r="G26" s="114" t="s">
        <v>658</v>
      </c>
      <c r="H26" s="4"/>
      <c r="I26" s="4"/>
      <c r="J26" s="4"/>
      <c r="K26" s="4"/>
      <c r="L26" s="4"/>
      <c r="M26" s="4"/>
      <c r="N26" s="4"/>
      <c r="O26" s="4"/>
      <c r="P26" s="4"/>
      <c r="Q26" s="4"/>
      <c r="R26" s="4"/>
      <c r="S26" s="4"/>
    </row>
    <row r="27" spans="1:19" ht="18" customHeight="1">
      <c r="A27" s="457" t="s">
        <v>21</v>
      </c>
      <c r="B27" s="459"/>
      <c r="C27" s="460" t="s">
        <v>6</v>
      </c>
      <c r="D27" s="461"/>
      <c r="E27" s="461" t="s">
        <v>22</v>
      </c>
      <c r="F27" s="114"/>
      <c r="G27" s="114"/>
      <c r="H27" s="4"/>
      <c r="I27" s="4"/>
      <c r="J27" s="4"/>
      <c r="K27" s="4"/>
      <c r="L27" s="4"/>
      <c r="M27" s="4"/>
      <c r="N27" s="4"/>
      <c r="O27" s="4"/>
      <c r="P27" s="4"/>
      <c r="Q27" s="4"/>
      <c r="R27" s="4"/>
      <c r="S27" s="4"/>
    </row>
    <row r="28" spans="1:19" ht="18" customHeight="1">
      <c r="H28" s="4"/>
      <c r="I28" s="4"/>
      <c r="J28" s="4"/>
      <c r="K28" s="4"/>
      <c r="L28" s="4"/>
      <c r="M28" s="4"/>
      <c r="N28" s="4"/>
      <c r="O28" s="4"/>
      <c r="P28" s="4"/>
      <c r="Q28" s="4"/>
      <c r="R28" s="4"/>
      <c r="S28" s="4"/>
    </row>
    <row r="29" spans="1:19" ht="18" customHeight="1">
      <c r="H29" s="4"/>
      <c r="I29" s="4"/>
      <c r="J29" s="4"/>
      <c r="K29" s="4"/>
      <c r="L29" s="4"/>
      <c r="M29" s="4"/>
      <c r="N29" s="4"/>
      <c r="O29" s="4"/>
      <c r="P29" s="4"/>
      <c r="Q29" s="4"/>
      <c r="R29" s="4"/>
      <c r="S29" s="4"/>
    </row>
    <row r="30" spans="1:19" s="458" customFormat="1" ht="18" customHeight="1">
      <c r="A30" s="4"/>
      <c r="B30" s="6"/>
      <c r="C30" s="4"/>
      <c r="D30" s="4"/>
      <c r="E30" s="4"/>
      <c r="F30" s="4"/>
      <c r="G30" s="4"/>
    </row>
    <row r="31" spans="1:19" ht="18" customHeight="1"/>
    <row r="32" spans="1:19" ht="18" customHeight="1"/>
  </sheetData>
  <pageMargins left="0.74803149606299213" right="0.74803149606299213" top="0.78740157480314965" bottom="0.59055118110236227" header="0.59055118110236227" footer="0.39370078740157483"/>
  <pageSetup paperSize="9" orientation="portrait" r:id="rId1"/>
  <headerFooter alignWithMargins="0">
    <oddFooter>&amp;C&amp;"Arial,Normal"&amp;10NBR Nordic Beet Research</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38"/>
  <sheetViews>
    <sheetView showGridLines="0" zoomScaleNormal="100" zoomScaleSheetLayoutView="100" workbookViewId="0">
      <selection activeCell="N17" sqref="N17"/>
    </sheetView>
  </sheetViews>
  <sheetFormatPr defaultColWidth="9.625" defaultRowHeight="15.75"/>
  <cols>
    <col min="1" max="1" width="18.625" style="133" customWidth="1"/>
    <col min="2" max="2" width="16.625" style="133" customWidth="1"/>
    <col min="3" max="8" width="5.625" style="140" customWidth="1"/>
    <col min="9" max="12" width="5.625" style="133" customWidth="1"/>
    <col min="14" max="16384" width="9.625" style="133"/>
  </cols>
  <sheetData>
    <row r="1" spans="1:13" ht="22.5" customHeight="1">
      <c r="A1" s="1" t="s">
        <v>59</v>
      </c>
      <c r="B1" s="6"/>
      <c r="C1" s="6"/>
      <c r="D1" s="6"/>
      <c r="E1" s="6"/>
      <c r="F1" s="6"/>
      <c r="H1" s="7" t="s">
        <v>340</v>
      </c>
    </row>
    <row r="2" spans="1:13" ht="13.5" customHeight="1">
      <c r="F2" s="393"/>
    </row>
    <row r="3" spans="1:13">
      <c r="A3" s="141" t="s">
        <v>206</v>
      </c>
      <c r="B3" s="136"/>
      <c r="C3" s="588" t="s">
        <v>474</v>
      </c>
      <c r="D3" s="589"/>
      <c r="E3" s="589" t="s">
        <v>475</v>
      </c>
      <c r="F3" s="589"/>
      <c r="G3" s="588" t="s">
        <v>607</v>
      </c>
      <c r="H3" s="588"/>
      <c r="I3" s="590" t="s">
        <v>477</v>
      </c>
      <c r="J3" s="590"/>
      <c r="K3" s="590" t="s">
        <v>478</v>
      </c>
      <c r="L3" s="590"/>
    </row>
    <row r="4" spans="1:13">
      <c r="A4" s="215"/>
      <c r="B4" s="142"/>
      <c r="C4" s="915" t="s">
        <v>365</v>
      </c>
      <c r="D4" s="915"/>
      <c r="E4" s="915" t="s">
        <v>366</v>
      </c>
      <c r="F4" s="915"/>
      <c r="G4" s="915" t="s">
        <v>367</v>
      </c>
      <c r="H4" s="915"/>
      <c r="I4" s="915" t="s">
        <v>368</v>
      </c>
      <c r="J4" s="915"/>
      <c r="K4" s="915" t="s">
        <v>369</v>
      </c>
      <c r="L4" s="915"/>
      <c r="M4" s="569"/>
    </row>
    <row r="5" spans="1:13">
      <c r="A5" s="216"/>
      <c r="B5" s="143"/>
      <c r="C5" s="550" t="s">
        <v>293</v>
      </c>
      <c r="D5" s="551" t="s">
        <v>207</v>
      </c>
      <c r="E5" s="560" t="s">
        <v>293</v>
      </c>
      <c r="F5" s="551" t="s">
        <v>207</v>
      </c>
      <c r="G5" s="560" t="s">
        <v>293</v>
      </c>
      <c r="H5" s="551" t="s">
        <v>207</v>
      </c>
      <c r="I5" s="560" t="s">
        <v>293</v>
      </c>
      <c r="J5" s="551" t="s">
        <v>207</v>
      </c>
      <c r="K5" s="560" t="s">
        <v>293</v>
      </c>
      <c r="L5" s="551" t="s">
        <v>207</v>
      </c>
    </row>
    <row r="6" spans="1:13" ht="17.25" customHeight="1">
      <c r="A6" s="217" t="s">
        <v>208</v>
      </c>
      <c r="B6" s="218"/>
      <c r="C6" s="552">
        <v>6.3</v>
      </c>
      <c r="D6" s="553"/>
      <c r="E6" s="561">
        <v>6.4</v>
      </c>
      <c r="F6" s="562"/>
      <c r="G6" s="561">
        <v>6.8</v>
      </c>
      <c r="H6" s="564"/>
      <c r="I6" s="561">
        <v>7.7</v>
      </c>
      <c r="J6" s="564"/>
      <c r="K6" s="561">
        <v>7.1</v>
      </c>
      <c r="L6" s="564"/>
      <c r="M6" s="132"/>
    </row>
    <row r="7" spans="1:13" ht="17.25" customHeight="1">
      <c r="A7" s="219" t="s">
        <v>209</v>
      </c>
      <c r="B7" s="136"/>
      <c r="C7" s="552">
        <v>5.4</v>
      </c>
      <c r="D7" s="554" t="s">
        <v>363</v>
      </c>
      <c r="E7" s="561">
        <v>8.3000000000000007</v>
      </c>
      <c r="F7" s="563" t="s">
        <v>604</v>
      </c>
      <c r="G7" s="561">
        <v>9.1999999999999993</v>
      </c>
      <c r="H7" s="563" t="s">
        <v>604</v>
      </c>
      <c r="I7" s="561">
        <v>9.1</v>
      </c>
      <c r="J7" s="563" t="s">
        <v>604</v>
      </c>
      <c r="K7" s="561">
        <v>24</v>
      </c>
      <c r="L7" s="563" t="s">
        <v>602</v>
      </c>
      <c r="M7" s="132"/>
    </row>
    <row r="8" spans="1:13" ht="17.25" customHeight="1">
      <c r="A8" s="219" t="s">
        <v>210</v>
      </c>
      <c r="B8" s="136"/>
      <c r="C8" s="552">
        <v>8.4</v>
      </c>
      <c r="D8" s="554" t="s">
        <v>363</v>
      </c>
      <c r="E8" s="561">
        <v>6.8</v>
      </c>
      <c r="F8" s="563" t="s">
        <v>12</v>
      </c>
      <c r="G8" s="561">
        <v>9.3000000000000007</v>
      </c>
      <c r="H8" s="563" t="s">
        <v>363</v>
      </c>
      <c r="I8" s="561">
        <v>6</v>
      </c>
      <c r="J8" s="563" t="s">
        <v>12</v>
      </c>
      <c r="K8" s="561">
        <v>51</v>
      </c>
      <c r="L8" s="563" t="s">
        <v>602</v>
      </c>
      <c r="M8" s="132"/>
    </row>
    <row r="9" spans="1:13" ht="17.25" customHeight="1">
      <c r="A9" s="219" t="s">
        <v>211</v>
      </c>
      <c r="B9" s="136"/>
      <c r="C9" s="552">
        <v>6.1</v>
      </c>
      <c r="D9" s="555"/>
      <c r="E9" s="558">
        <v>4.9000000000000004</v>
      </c>
      <c r="F9" s="563"/>
      <c r="G9" s="558">
        <v>6.5</v>
      </c>
      <c r="H9" s="564"/>
      <c r="I9" s="558">
        <v>14</v>
      </c>
      <c r="J9" s="564"/>
      <c r="K9" s="558">
        <v>6.8</v>
      </c>
      <c r="L9" s="564"/>
      <c r="M9" s="132"/>
    </row>
    <row r="10" spans="1:13" ht="17.25" customHeight="1">
      <c r="A10" s="219" t="s">
        <v>212</v>
      </c>
      <c r="B10" s="136"/>
      <c r="C10" s="552">
        <v>1.4</v>
      </c>
      <c r="D10" s="555"/>
      <c r="E10" s="558">
        <v>1.4</v>
      </c>
      <c r="F10" s="563"/>
      <c r="G10" s="558">
        <v>1.4</v>
      </c>
      <c r="H10" s="564"/>
      <c r="I10" s="558">
        <v>0.4</v>
      </c>
      <c r="J10" s="564"/>
      <c r="K10" s="558">
        <v>7.5</v>
      </c>
      <c r="L10" s="564"/>
      <c r="M10" s="132"/>
    </row>
    <row r="11" spans="1:13" ht="17.25" customHeight="1">
      <c r="A11" s="219" t="s">
        <v>213</v>
      </c>
      <c r="B11" s="204"/>
      <c r="C11" s="552">
        <v>170</v>
      </c>
      <c r="D11" s="555"/>
      <c r="E11" s="558">
        <v>150</v>
      </c>
      <c r="F11" s="563"/>
      <c r="G11" s="558">
        <v>110</v>
      </c>
      <c r="H11" s="564"/>
      <c r="I11" s="558">
        <v>690</v>
      </c>
      <c r="J11" s="564"/>
      <c r="K11" s="558">
        <v>110</v>
      </c>
      <c r="L11" s="564"/>
      <c r="M11" s="132"/>
    </row>
    <row r="12" spans="1:13" ht="17.25" customHeight="1">
      <c r="A12" s="219" t="s">
        <v>214</v>
      </c>
      <c r="B12" s="137" t="s">
        <v>215</v>
      </c>
      <c r="C12" s="556">
        <v>2.8</v>
      </c>
      <c r="D12" s="555"/>
      <c r="E12" s="558">
        <v>2.2999999999999998</v>
      </c>
      <c r="F12" s="564"/>
      <c r="G12" s="566">
        <v>2.2000000000000002</v>
      </c>
      <c r="H12" s="564"/>
      <c r="I12" s="566">
        <v>4.3</v>
      </c>
      <c r="J12" s="564"/>
      <c r="K12" s="566">
        <v>1.5</v>
      </c>
      <c r="L12" s="564"/>
      <c r="M12" s="132"/>
    </row>
    <row r="13" spans="1:13" ht="17.25" customHeight="1">
      <c r="A13" s="219" t="s">
        <v>216</v>
      </c>
      <c r="B13" s="137" t="s">
        <v>217</v>
      </c>
      <c r="C13" s="556">
        <v>15</v>
      </c>
      <c r="D13" s="555"/>
      <c r="E13" s="558">
        <v>13</v>
      </c>
      <c r="F13" s="564"/>
      <c r="G13" s="566">
        <v>8</v>
      </c>
      <c r="H13" s="564"/>
      <c r="I13" s="566">
        <v>17</v>
      </c>
      <c r="J13" s="564"/>
      <c r="K13" s="566">
        <v>9</v>
      </c>
      <c r="L13" s="564"/>
      <c r="M13" s="132"/>
    </row>
    <row r="14" spans="1:13" ht="17.25" customHeight="1">
      <c r="A14" s="219" t="s">
        <v>218</v>
      </c>
      <c r="B14" s="137" t="s">
        <v>219</v>
      </c>
      <c r="C14" s="556">
        <v>47</v>
      </c>
      <c r="D14" s="555"/>
      <c r="E14" s="558">
        <v>64</v>
      </c>
      <c r="F14" s="564"/>
      <c r="G14" s="566">
        <v>73</v>
      </c>
      <c r="H14" s="564"/>
      <c r="I14" s="566">
        <v>56</v>
      </c>
      <c r="J14" s="564"/>
      <c r="K14" s="566">
        <v>71</v>
      </c>
      <c r="L14" s="564"/>
      <c r="M14" s="132"/>
    </row>
    <row r="15" spans="1:13" ht="17.25" customHeight="1">
      <c r="A15" s="219" t="s">
        <v>220</v>
      </c>
      <c r="B15" s="137" t="s">
        <v>221</v>
      </c>
      <c r="C15" s="557" t="s">
        <v>611</v>
      </c>
      <c r="D15" s="555"/>
      <c r="E15" s="557" t="s">
        <v>605</v>
      </c>
      <c r="F15" s="564"/>
      <c r="G15" s="557" t="s">
        <v>605</v>
      </c>
      <c r="H15" s="564"/>
      <c r="I15" s="557" t="s">
        <v>606</v>
      </c>
      <c r="J15" s="564"/>
      <c r="K15" s="557" t="s">
        <v>603</v>
      </c>
      <c r="L15" s="564"/>
      <c r="M15" s="132"/>
    </row>
    <row r="16" spans="1:13">
      <c r="A16" s="219" t="s">
        <v>222</v>
      </c>
      <c r="C16" s="557"/>
      <c r="D16" s="555"/>
      <c r="E16" s="557"/>
      <c r="F16" s="555"/>
      <c r="G16" s="557"/>
      <c r="H16" s="555"/>
      <c r="I16" s="557"/>
      <c r="J16" s="555"/>
      <c r="K16" s="557"/>
      <c r="L16" s="555"/>
    </row>
    <row r="17" spans="1:13" ht="15" customHeight="1">
      <c r="A17" s="136" t="s">
        <v>223</v>
      </c>
      <c r="B17" s="136"/>
      <c r="C17" s="558"/>
      <c r="D17" s="559"/>
      <c r="E17" s="558"/>
      <c r="F17" s="565"/>
      <c r="G17" s="567"/>
      <c r="H17" s="559"/>
      <c r="I17" s="567"/>
      <c r="J17" s="559"/>
      <c r="K17" s="567"/>
      <c r="L17" s="559"/>
    </row>
    <row r="18" spans="1:13" ht="15" customHeight="1">
      <c r="A18" s="136" t="s">
        <v>224</v>
      </c>
      <c r="B18" s="136"/>
      <c r="C18" s="558"/>
      <c r="D18" s="559"/>
      <c r="E18" s="558"/>
      <c r="F18" s="565"/>
      <c r="G18" s="567"/>
      <c r="H18" s="559"/>
      <c r="I18" s="567"/>
      <c r="J18" s="559"/>
      <c r="K18" s="567"/>
      <c r="L18" s="559"/>
    </row>
    <row r="19" spans="1:13" ht="15" customHeight="1">
      <c r="A19" s="144" t="s">
        <v>225</v>
      </c>
      <c r="B19" s="144"/>
      <c r="C19" s="557"/>
      <c r="D19" s="555"/>
      <c r="E19" s="557"/>
      <c r="F19" s="555"/>
      <c r="G19" s="557"/>
      <c r="H19" s="555"/>
      <c r="I19" s="557"/>
      <c r="J19" s="555"/>
      <c r="K19" s="557"/>
      <c r="L19" s="555"/>
    </row>
    <row r="20" spans="1:13" ht="15" customHeight="1">
      <c r="A20" s="136"/>
      <c r="B20" s="136"/>
      <c r="C20" s="365"/>
      <c r="E20" s="365"/>
      <c r="F20" s="366"/>
    </row>
    <row r="21" spans="1:13">
      <c r="A21" s="134" t="s">
        <v>226</v>
      </c>
      <c r="B21" s="135"/>
      <c r="C21" s="365"/>
      <c r="D21" s="394" t="s">
        <v>221</v>
      </c>
      <c r="E21" s="365"/>
      <c r="M21" s="133"/>
    </row>
    <row r="22" spans="1:13" ht="15" customHeight="1">
      <c r="A22" s="137" t="s">
        <v>227</v>
      </c>
      <c r="B22" s="137" t="s">
        <v>228</v>
      </c>
      <c r="C22" s="365"/>
      <c r="D22" s="139" t="s">
        <v>239</v>
      </c>
      <c r="E22" s="365"/>
      <c r="M22" s="133"/>
    </row>
    <row r="23" spans="1:13" ht="15" customHeight="1">
      <c r="A23" s="137" t="s">
        <v>229</v>
      </c>
      <c r="B23" s="137" t="s">
        <v>230</v>
      </c>
      <c r="C23" s="365"/>
      <c r="D23" s="139" t="s">
        <v>240</v>
      </c>
      <c r="E23" s="365"/>
      <c r="M23" s="133"/>
    </row>
    <row r="24" spans="1:13" ht="15" customHeight="1">
      <c r="A24" s="137" t="s">
        <v>231</v>
      </c>
      <c r="B24" s="137" t="s">
        <v>232</v>
      </c>
      <c r="C24" s="365"/>
      <c r="D24" s="139" t="s">
        <v>241</v>
      </c>
      <c r="E24" s="365"/>
      <c r="M24" s="133"/>
    </row>
    <row r="25" spans="1:13" ht="15" customHeight="1">
      <c r="A25" s="137" t="s">
        <v>233</v>
      </c>
      <c r="B25" s="137" t="s">
        <v>234</v>
      </c>
      <c r="C25" s="365"/>
      <c r="D25" s="139" t="s">
        <v>242</v>
      </c>
      <c r="E25" s="365"/>
      <c r="M25" s="133"/>
    </row>
    <row r="26" spans="1:13" ht="15" customHeight="1">
      <c r="A26" s="137" t="s">
        <v>235</v>
      </c>
      <c r="B26" s="137" t="s">
        <v>236</v>
      </c>
      <c r="C26" s="365"/>
      <c r="D26" s="139" t="s">
        <v>243</v>
      </c>
      <c r="E26" s="365"/>
      <c r="M26" s="133"/>
    </row>
    <row r="27" spans="1:13" ht="15" customHeight="1">
      <c r="A27" s="137" t="s">
        <v>237</v>
      </c>
      <c r="B27" s="138" t="s">
        <v>238</v>
      </c>
      <c r="C27" s="365"/>
      <c r="D27" s="139" t="s">
        <v>244</v>
      </c>
      <c r="E27" s="365"/>
      <c r="M27" s="133"/>
    </row>
    <row r="28" spans="1:13">
      <c r="A28" s="136"/>
      <c r="B28" s="136"/>
      <c r="C28" s="365"/>
      <c r="D28" s="139" t="s">
        <v>245</v>
      </c>
      <c r="E28" s="365"/>
      <c r="M28" s="133"/>
    </row>
    <row r="29" spans="1:13">
      <c r="B29" s="136"/>
      <c r="C29" s="365"/>
      <c r="D29" s="139" t="s">
        <v>246</v>
      </c>
      <c r="E29" s="365"/>
      <c r="M29" s="133"/>
    </row>
    <row r="30" spans="1:13" ht="16.5" customHeight="1">
      <c r="B30" s="136"/>
      <c r="C30" s="365"/>
      <c r="D30" s="139" t="s">
        <v>247</v>
      </c>
      <c r="E30" s="365"/>
      <c r="F30" s="365"/>
      <c r="M30" s="133"/>
    </row>
    <row r="31" spans="1:13" ht="16.5" customHeight="1">
      <c r="B31" s="136"/>
      <c r="C31" s="365"/>
      <c r="E31" s="365"/>
      <c r="F31" s="365"/>
      <c r="M31" s="133"/>
    </row>
    <row r="32" spans="1:13" ht="16.5" customHeight="1">
      <c r="B32" s="136"/>
      <c r="C32" s="365"/>
      <c r="D32" s="365"/>
      <c r="E32" s="365"/>
      <c r="F32" s="365"/>
      <c r="M32" s="133"/>
    </row>
    <row r="33" spans="2:13" ht="16.5" customHeight="1">
      <c r="B33" s="136"/>
      <c r="C33" s="365"/>
      <c r="D33" s="365"/>
      <c r="E33" s="365"/>
      <c r="F33" s="365"/>
      <c r="M33" s="133"/>
    </row>
    <row r="34" spans="2:13" ht="16.5" customHeight="1">
      <c r="M34" s="133"/>
    </row>
    <row r="35" spans="2:13" ht="16.5" customHeight="1">
      <c r="M35" s="133"/>
    </row>
    <row r="36" spans="2:13" ht="16.5" customHeight="1">
      <c r="M36" s="133"/>
    </row>
    <row r="37" spans="2:13" ht="16.5" customHeight="1">
      <c r="M37" s="133"/>
    </row>
    <row r="38" spans="2:13" ht="16.5" customHeight="1">
      <c r="M38" s="133"/>
    </row>
  </sheetData>
  <mergeCells count="5">
    <mergeCell ref="C4:D4"/>
    <mergeCell ref="E4:F4"/>
    <mergeCell ref="G4:H4"/>
    <mergeCell ref="I4:J4"/>
    <mergeCell ref="K4:L4"/>
  </mergeCells>
  <pageMargins left="0.70866141732283472" right="0.70866141732283472" top="0.74803149606299213" bottom="0.74803149606299213" header="0.31496062992125984" footer="0.31496062992125984"/>
  <pageSetup paperSize="9" orientation="portrait" r:id="rId1"/>
  <headerFooter>
    <oddFooter>&amp;C&amp;"Arial,Normal"&amp;10NBR Nordic Beet Research</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K66"/>
  <sheetViews>
    <sheetView showGridLines="0" showZeros="0" zoomScaleNormal="100" zoomScaleSheetLayoutView="100" workbookViewId="0">
      <selection activeCell="G63" sqref="G63"/>
    </sheetView>
  </sheetViews>
  <sheetFormatPr defaultColWidth="9.625" defaultRowHeight="14.25"/>
  <cols>
    <col min="1" max="1" width="13" style="610" customWidth="1"/>
    <col min="2" max="2" width="10.5" style="610" customWidth="1"/>
    <col min="3" max="3" width="11" style="610" customWidth="1"/>
    <col min="4" max="4" width="11.125" style="610" customWidth="1"/>
    <col min="5" max="6" width="11" style="610" customWidth="1"/>
    <col min="7" max="7" width="11.5" style="610" customWidth="1"/>
    <col min="8" max="16384" width="9.625" style="610"/>
  </cols>
  <sheetData>
    <row r="1" spans="1:11" ht="15">
      <c r="A1" s="611" t="s">
        <v>75</v>
      </c>
      <c r="G1" s="612" t="s">
        <v>340</v>
      </c>
    </row>
    <row r="2" spans="1:11" ht="19.5" customHeight="1">
      <c r="A2" s="611" t="s">
        <v>35</v>
      </c>
      <c r="B2" s="591"/>
      <c r="C2" s="591"/>
      <c r="D2" s="591"/>
      <c r="E2" s="591"/>
      <c r="F2" s="613"/>
      <c r="G2" s="591"/>
    </row>
    <row r="3" spans="1:11" ht="14.85" customHeight="1">
      <c r="A3" s="614" t="s">
        <v>17</v>
      </c>
      <c r="B3" s="614" t="s">
        <v>19</v>
      </c>
      <c r="C3" s="615" t="s">
        <v>664</v>
      </c>
      <c r="D3" s="616"/>
      <c r="E3" s="616"/>
      <c r="F3" s="616"/>
      <c r="G3" s="616"/>
    </row>
    <row r="4" spans="1:11" ht="14.85" customHeight="1">
      <c r="A4" s="617"/>
      <c r="B4" s="618" t="s">
        <v>20</v>
      </c>
      <c r="C4" s="619"/>
      <c r="D4" s="620"/>
      <c r="E4" s="620"/>
      <c r="F4" s="620"/>
      <c r="G4" s="620"/>
    </row>
    <row r="5" spans="1:11" ht="14.85" customHeight="1">
      <c r="A5" s="621"/>
      <c r="B5" s="622"/>
      <c r="C5" s="623" t="s">
        <v>325</v>
      </c>
      <c r="D5" s="624"/>
      <c r="E5" s="624"/>
      <c r="F5" s="624"/>
      <c r="G5" s="624"/>
    </row>
    <row r="6" spans="1:11" ht="14.85" customHeight="1">
      <c r="A6" s="605" t="s">
        <v>474</v>
      </c>
      <c r="B6" s="625">
        <v>41761</v>
      </c>
      <c r="C6" s="626" t="s">
        <v>661</v>
      </c>
      <c r="D6" s="627"/>
      <c r="E6" s="628"/>
      <c r="F6" s="629"/>
      <c r="G6" s="630"/>
      <c r="H6" s="631"/>
      <c r="I6" s="632"/>
      <c r="J6" s="632"/>
      <c r="K6" s="632"/>
    </row>
    <row r="7" spans="1:11" ht="14.85" customHeight="1">
      <c r="A7" s="605" t="s">
        <v>474</v>
      </c>
      <c r="B7" s="625">
        <v>41775</v>
      </c>
      <c r="C7" s="626" t="s">
        <v>662</v>
      </c>
      <c r="D7" s="627"/>
      <c r="E7" s="628"/>
      <c r="F7" s="629"/>
      <c r="G7" s="630"/>
      <c r="H7" s="631"/>
      <c r="I7" s="632"/>
      <c r="J7" s="632"/>
      <c r="K7" s="632"/>
    </row>
    <row r="8" spans="1:11" ht="14.85" customHeight="1">
      <c r="A8" s="605" t="s">
        <v>474</v>
      </c>
      <c r="B8" s="625">
        <v>41784</v>
      </c>
      <c r="C8" s="626" t="s">
        <v>663</v>
      </c>
      <c r="D8" s="627"/>
      <c r="E8" s="628"/>
      <c r="F8" s="629"/>
      <c r="G8" s="630"/>
      <c r="H8" s="631"/>
      <c r="I8" s="632"/>
      <c r="J8" s="632"/>
      <c r="K8" s="632"/>
    </row>
    <row r="9" spans="1:11" ht="14.85" customHeight="1">
      <c r="A9" s="605"/>
      <c r="B9" s="625"/>
      <c r="C9" s="626"/>
      <c r="D9" s="627"/>
      <c r="E9" s="628"/>
      <c r="F9" s="629"/>
      <c r="G9" s="630"/>
      <c r="H9" s="631"/>
      <c r="I9" s="632"/>
      <c r="J9" s="632"/>
      <c r="K9" s="632"/>
    </row>
    <row r="10" spans="1:11" ht="14.85" customHeight="1">
      <c r="A10" s="592" t="s">
        <v>475</v>
      </c>
      <c r="B10" s="633">
        <v>41775</v>
      </c>
      <c r="C10" s="626" t="s">
        <v>671</v>
      </c>
      <c r="D10" s="634"/>
      <c r="E10" s="630"/>
      <c r="F10" s="630"/>
      <c r="G10" s="630"/>
      <c r="H10" s="631"/>
      <c r="I10" s="632"/>
      <c r="J10" s="632"/>
      <c r="K10" s="632"/>
    </row>
    <row r="11" spans="1:11" ht="14.85" customHeight="1">
      <c r="A11" s="592" t="s">
        <v>475</v>
      </c>
      <c r="B11" s="633">
        <v>41780</v>
      </c>
      <c r="C11" s="634" t="s">
        <v>672</v>
      </c>
      <c r="D11" s="634"/>
      <c r="E11" s="630"/>
      <c r="F11" s="630"/>
      <c r="G11" s="630"/>
      <c r="H11" s="631"/>
      <c r="I11" s="632"/>
      <c r="J11" s="632"/>
      <c r="K11" s="632"/>
    </row>
    <row r="12" spans="1:11" ht="14.85" customHeight="1">
      <c r="A12" s="592" t="s">
        <v>475</v>
      </c>
      <c r="B12" s="633">
        <v>41792</v>
      </c>
      <c r="C12" s="634" t="s">
        <v>673</v>
      </c>
      <c r="D12" s="634"/>
      <c r="E12" s="635"/>
      <c r="F12" s="635"/>
      <c r="G12" s="630"/>
      <c r="H12" s="631"/>
      <c r="I12" s="632"/>
      <c r="J12" s="632"/>
      <c r="K12" s="632"/>
    </row>
    <row r="13" spans="1:11" ht="14.85" customHeight="1">
      <c r="A13" s="592"/>
      <c r="B13" s="633"/>
      <c r="C13" s="634"/>
      <c r="D13" s="634"/>
      <c r="E13" s="635"/>
      <c r="F13" s="635"/>
      <c r="G13" s="630"/>
      <c r="H13" s="631"/>
      <c r="I13" s="632"/>
      <c r="J13" s="632"/>
      <c r="K13" s="632"/>
    </row>
    <row r="14" spans="1:11" ht="14.85" customHeight="1">
      <c r="A14" s="591" t="s">
        <v>607</v>
      </c>
      <c r="B14" s="636"/>
      <c r="C14" s="634"/>
      <c r="D14" s="634"/>
      <c r="E14" s="635"/>
      <c r="F14" s="637"/>
      <c r="G14" s="637"/>
      <c r="H14" s="631"/>
      <c r="I14" s="632"/>
      <c r="J14" s="632"/>
      <c r="K14" s="632"/>
    </row>
    <row r="15" spans="1:11" ht="14.85" customHeight="1">
      <c r="A15" s="591" t="s">
        <v>607</v>
      </c>
      <c r="B15" s="636"/>
      <c r="C15" s="634"/>
      <c r="D15" s="637"/>
      <c r="E15" s="635"/>
      <c r="F15" s="630"/>
      <c r="G15" s="630"/>
      <c r="H15" s="631"/>
      <c r="I15" s="632"/>
      <c r="J15" s="632"/>
      <c r="K15" s="632"/>
    </row>
    <row r="16" spans="1:11" ht="14.85" customHeight="1">
      <c r="A16" s="591" t="s">
        <v>607</v>
      </c>
      <c r="B16" s="636"/>
      <c r="C16" s="634"/>
      <c r="D16" s="638"/>
      <c r="E16" s="635"/>
      <c r="F16" s="635"/>
      <c r="G16" s="635"/>
      <c r="H16" s="631"/>
      <c r="I16" s="632"/>
      <c r="J16" s="632"/>
      <c r="K16" s="632"/>
    </row>
    <row r="17" spans="1:11" ht="14.85" customHeight="1">
      <c r="A17" s="591"/>
      <c r="B17" s="636"/>
      <c r="C17" s="634"/>
      <c r="D17" s="638"/>
      <c r="E17" s="635"/>
      <c r="F17" s="635"/>
      <c r="G17" s="635"/>
      <c r="H17" s="631"/>
      <c r="I17" s="632"/>
      <c r="J17" s="632"/>
      <c r="K17" s="632"/>
    </row>
    <row r="18" spans="1:11" ht="14.85" customHeight="1">
      <c r="A18" s="592" t="s">
        <v>477</v>
      </c>
      <c r="B18" s="636">
        <v>41758</v>
      </c>
      <c r="C18" s="626" t="s">
        <v>676</v>
      </c>
      <c r="D18" s="634"/>
      <c r="E18" s="630"/>
      <c r="F18" s="630"/>
      <c r="G18" s="630"/>
    </row>
    <row r="19" spans="1:11" ht="14.85" customHeight="1">
      <c r="A19" s="592" t="s">
        <v>477</v>
      </c>
      <c r="B19" s="636">
        <v>41766</v>
      </c>
      <c r="C19" s="626" t="s">
        <v>677</v>
      </c>
      <c r="D19" s="640"/>
      <c r="E19" s="637"/>
      <c r="F19" s="637"/>
      <c r="G19" s="637"/>
    </row>
    <row r="20" spans="1:11" ht="14.85" customHeight="1">
      <c r="A20" s="592" t="s">
        <v>477</v>
      </c>
      <c r="B20" s="636">
        <v>41779</v>
      </c>
      <c r="C20" s="626" t="s">
        <v>678</v>
      </c>
      <c r="D20" s="630"/>
      <c r="E20" s="630"/>
      <c r="F20" s="630"/>
      <c r="G20" s="630"/>
    </row>
    <row r="21" spans="1:11" ht="14.85" customHeight="1">
      <c r="A21" s="592"/>
      <c r="B21" s="636"/>
      <c r="C21" s="634"/>
      <c r="D21" s="630"/>
      <c r="E21" s="630"/>
      <c r="F21" s="630"/>
      <c r="G21" s="630"/>
    </row>
    <row r="22" spans="1:11" ht="14.85" customHeight="1">
      <c r="A22" s="592" t="s">
        <v>478</v>
      </c>
      <c r="B22" s="636"/>
      <c r="C22" s="634"/>
      <c r="D22" s="630"/>
      <c r="E22" s="630"/>
      <c r="F22" s="630"/>
      <c r="G22" s="630"/>
    </row>
    <row r="23" spans="1:11" ht="14.85" customHeight="1">
      <c r="A23" s="592" t="s">
        <v>478</v>
      </c>
      <c r="B23" s="636"/>
      <c r="C23" s="634"/>
      <c r="D23" s="630"/>
      <c r="E23" s="630"/>
      <c r="F23" s="630"/>
      <c r="G23" s="630"/>
    </row>
    <row r="24" spans="1:11" ht="14.85" customHeight="1">
      <c r="A24" s="592" t="s">
        <v>478</v>
      </c>
      <c r="B24" s="636"/>
      <c r="C24" s="634"/>
      <c r="D24" s="630"/>
      <c r="E24" s="630"/>
      <c r="F24" s="630"/>
      <c r="G24" s="630"/>
    </row>
    <row r="25" spans="1:11" ht="14.85" customHeight="1">
      <c r="A25" s="592"/>
      <c r="B25" s="636"/>
      <c r="C25" s="634"/>
      <c r="D25" s="630"/>
      <c r="E25" s="630"/>
      <c r="F25" s="630"/>
      <c r="G25" s="637"/>
    </row>
    <row r="26" spans="1:11" ht="14.85" customHeight="1">
      <c r="A26" s="641"/>
      <c r="B26" s="642"/>
      <c r="C26" s="643"/>
      <c r="D26" s="644"/>
      <c r="E26" s="644"/>
      <c r="F26" s="644"/>
      <c r="G26" s="645"/>
    </row>
    <row r="27" spans="1:11" ht="14.85" customHeight="1">
      <c r="A27" s="646"/>
      <c r="B27" s="639"/>
      <c r="C27" s="647"/>
      <c r="D27" s="640"/>
      <c r="E27" s="637"/>
      <c r="F27" s="637"/>
      <c r="G27" s="637"/>
    </row>
    <row r="28" spans="1:11" ht="14.85" customHeight="1">
      <c r="A28" s="648" t="s">
        <v>36</v>
      </c>
      <c r="B28" s="649"/>
      <c r="C28" s="650"/>
      <c r="D28" s="650"/>
      <c r="E28" s="650"/>
      <c r="F28" s="650"/>
      <c r="G28" s="591"/>
    </row>
    <row r="29" spans="1:11" ht="14.85" customHeight="1">
      <c r="A29" s="615" t="s">
        <v>17</v>
      </c>
      <c r="B29" s="615" t="s">
        <v>19</v>
      </c>
      <c r="C29" s="614" t="s">
        <v>78</v>
      </c>
      <c r="D29" s="614"/>
      <c r="E29" s="651"/>
      <c r="F29" s="652"/>
      <c r="G29" s="652"/>
    </row>
    <row r="30" spans="1:11" ht="14.85" customHeight="1">
      <c r="A30" s="621" t="s">
        <v>76</v>
      </c>
      <c r="B30" s="621" t="s">
        <v>20</v>
      </c>
      <c r="C30" s="622" t="s">
        <v>77</v>
      </c>
      <c r="D30" s="653"/>
      <c r="E30" s="653" t="s">
        <v>37</v>
      </c>
      <c r="F30" s="653" t="s">
        <v>38</v>
      </c>
      <c r="G30" s="653" t="s">
        <v>39</v>
      </c>
    </row>
    <row r="31" spans="1:11" ht="14.85" customHeight="1">
      <c r="A31" s="605" t="s">
        <v>474</v>
      </c>
      <c r="B31" s="606">
        <v>41731</v>
      </c>
      <c r="C31" s="607" t="s">
        <v>659</v>
      </c>
      <c r="D31" s="608" t="s">
        <v>660</v>
      </c>
      <c r="E31" s="609"/>
      <c r="F31" s="609"/>
      <c r="G31" s="609"/>
    </row>
    <row r="32" spans="1:11" ht="14.85" customHeight="1">
      <c r="A32" s="605"/>
      <c r="B32" s="606"/>
      <c r="C32" s="607"/>
      <c r="D32" s="608"/>
      <c r="E32" s="609"/>
      <c r="F32" s="609"/>
      <c r="G32" s="609"/>
    </row>
    <row r="33" spans="1:7" ht="14.85" customHeight="1">
      <c r="A33" s="592" t="s">
        <v>475</v>
      </c>
      <c r="B33" s="606">
        <v>41751</v>
      </c>
      <c r="C33" s="607" t="s">
        <v>665</v>
      </c>
      <c r="D33" s="608" t="s">
        <v>668</v>
      </c>
      <c r="E33" s="609"/>
      <c r="F33" s="609"/>
      <c r="G33" s="609"/>
    </row>
    <row r="34" spans="1:7" ht="14.85" customHeight="1">
      <c r="A34" s="592" t="s">
        <v>475</v>
      </c>
      <c r="B34" s="606">
        <v>41776</v>
      </c>
      <c r="C34" s="607" t="s">
        <v>667</v>
      </c>
      <c r="D34" s="608" t="s">
        <v>666</v>
      </c>
      <c r="E34" s="609"/>
      <c r="F34" s="609"/>
      <c r="G34" s="609"/>
    </row>
    <row r="35" spans="1:7" ht="14.85" customHeight="1">
      <c r="A35" s="592" t="s">
        <v>475</v>
      </c>
      <c r="B35" s="606">
        <v>41776</v>
      </c>
      <c r="C35" s="607" t="s">
        <v>669</v>
      </c>
      <c r="D35" s="608" t="s">
        <v>670</v>
      </c>
      <c r="E35" s="609"/>
      <c r="F35" s="609"/>
      <c r="G35" s="609"/>
    </row>
    <row r="36" spans="1:7" ht="14.85" customHeight="1">
      <c r="B36" s="654"/>
      <c r="C36" s="655"/>
      <c r="D36" s="655"/>
      <c r="E36" s="656"/>
      <c r="F36" s="656"/>
      <c r="G36" s="656"/>
    </row>
    <row r="37" spans="1:7" ht="14.85" customHeight="1">
      <c r="A37" s="591" t="s">
        <v>607</v>
      </c>
      <c r="B37" s="657">
        <v>41711</v>
      </c>
      <c r="C37" s="591" t="s">
        <v>613</v>
      </c>
      <c r="D37" s="591"/>
      <c r="E37" s="609" t="s">
        <v>614</v>
      </c>
      <c r="F37" s="609" t="s">
        <v>615</v>
      </c>
      <c r="G37" s="609" t="s">
        <v>616</v>
      </c>
    </row>
    <row r="38" spans="1:7" ht="14.85" customHeight="1">
      <c r="A38" s="591" t="s">
        <v>607</v>
      </c>
      <c r="B38" s="657">
        <v>41720</v>
      </c>
      <c r="C38" s="591" t="s">
        <v>617</v>
      </c>
      <c r="D38" s="591"/>
      <c r="E38" s="609"/>
      <c r="F38" s="609"/>
      <c r="G38" s="609"/>
    </row>
    <row r="39" spans="1:7" ht="14.85" customHeight="1">
      <c r="A39" s="591" t="s">
        <v>607</v>
      </c>
      <c r="B39" s="657">
        <v>41760</v>
      </c>
      <c r="C39" s="591" t="s">
        <v>618</v>
      </c>
      <c r="D39" s="591"/>
      <c r="E39" s="609"/>
      <c r="F39" s="609"/>
      <c r="G39" s="609"/>
    </row>
    <row r="40" spans="1:7" ht="14.85" customHeight="1">
      <c r="A40" s="591"/>
      <c r="B40" s="657"/>
      <c r="C40" s="591"/>
      <c r="D40" s="591"/>
      <c r="E40" s="609"/>
      <c r="F40" s="609"/>
      <c r="G40" s="609"/>
    </row>
    <row r="41" spans="1:7" ht="14.85" customHeight="1">
      <c r="A41" s="592" t="s">
        <v>477</v>
      </c>
      <c r="B41" s="636">
        <v>41728</v>
      </c>
      <c r="C41" s="634" t="s">
        <v>674</v>
      </c>
      <c r="D41" s="655"/>
      <c r="E41" s="656"/>
      <c r="F41" s="656"/>
      <c r="G41" s="656"/>
    </row>
    <row r="42" spans="1:7" ht="14.85" customHeight="1">
      <c r="A42" s="592" t="s">
        <v>478</v>
      </c>
      <c r="B42" s="636"/>
      <c r="C42" s="658"/>
      <c r="D42" s="655"/>
      <c r="E42" s="656"/>
      <c r="F42" s="656"/>
      <c r="G42" s="656"/>
    </row>
    <row r="43" spans="1:7" ht="14.85" customHeight="1">
      <c r="A43" s="591"/>
      <c r="B43" s="636"/>
      <c r="C43" s="658"/>
      <c r="D43" s="655"/>
      <c r="E43" s="656"/>
      <c r="F43" s="656"/>
      <c r="G43" s="656"/>
    </row>
    <row r="44" spans="1:7" ht="14.85" customHeight="1">
      <c r="A44" s="592"/>
      <c r="B44" s="636"/>
      <c r="C44" s="655"/>
      <c r="D44" s="655"/>
      <c r="E44" s="609"/>
      <c r="F44" s="609"/>
      <c r="G44" s="609"/>
    </row>
    <row r="45" spans="1:7" ht="14.85" customHeight="1">
      <c r="A45" s="641"/>
      <c r="B45" s="659"/>
      <c r="C45" s="660"/>
      <c r="D45" s="660"/>
      <c r="E45" s="661"/>
      <c r="F45" s="661"/>
      <c r="G45" s="661"/>
    </row>
    <row r="46" spans="1:7" ht="14.85" customHeight="1">
      <c r="A46" s="662"/>
      <c r="B46" s="637"/>
      <c r="C46" s="591"/>
      <c r="D46" s="663"/>
      <c r="E46" s="637"/>
      <c r="F46" s="637"/>
      <c r="G46" s="637"/>
    </row>
    <row r="47" spans="1:7" ht="14.85" customHeight="1">
      <c r="A47" s="664" t="s">
        <v>327</v>
      </c>
      <c r="B47" s="665"/>
      <c r="C47" s="666"/>
      <c r="D47" s="666"/>
      <c r="E47" s="666"/>
      <c r="F47" s="666"/>
      <c r="G47" s="591"/>
    </row>
    <row r="48" spans="1:7" ht="14.85" customHeight="1">
      <c r="A48" s="667" t="s">
        <v>17</v>
      </c>
      <c r="B48" s="617" t="s">
        <v>19</v>
      </c>
      <c r="C48" s="617" t="s">
        <v>78</v>
      </c>
      <c r="D48" s="617"/>
      <c r="E48" s="619"/>
      <c r="F48" s="619"/>
      <c r="G48" s="652"/>
    </row>
    <row r="49" spans="1:7" ht="14.85" customHeight="1">
      <c r="A49" s="621" t="s">
        <v>76</v>
      </c>
      <c r="B49" s="622" t="s">
        <v>20</v>
      </c>
      <c r="C49" s="621" t="s">
        <v>77</v>
      </c>
      <c r="D49" s="668"/>
      <c r="E49" s="668"/>
      <c r="F49" s="668"/>
      <c r="G49" s="668"/>
    </row>
    <row r="50" spans="1:7" ht="14.85" customHeight="1">
      <c r="A50" s="669" t="s">
        <v>474</v>
      </c>
      <c r="B50" s="639"/>
      <c r="C50" s="637" t="s">
        <v>675</v>
      </c>
      <c r="D50" s="670"/>
      <c r="E50" s="670"/>
      <c r="F50" s="670"/>
      <c r="G50" s="591"/>
    </row>
    <row r="51" spans="1:7" ht="14.85" customHeight="1">
      <c r="A51" s="592" t="s">
        <v>475</v>
      </c>
      <c r="B51" s="671"/>
      <c r="C51" s="637" t="s">
        <v>675</v>
      </c>
      <c r="D51" s="670"/>
      <c r="E51" s="670"/>
      <c r="F51" s="670"/>
      <c r="G51" s="591"/>
    </row>
    <row r="52" spans="1:7" ht="14.85" customHeight="1">
      <c r="A52" s="592" t="s">
        <v>476</v>
      </c>
      <c r="B52" s="636"/>
      <c r="C52" s="637" t="s">
        <v>675</v>
      </c>
      <c r="D52" s="670"/>
      <c r="E52" s="670"/>
      <c r="F52" s="670"/>
      <c r="G52" s="591"/>
    </row>
    <row r="53" spans="1:7" ht="14.85" customHeight="1">
      <c r="A53" s="592" t="s">
        <v>477</v>
      </c>
      <c r="B53" s="671"/>
      <c r="C53" s="637" t="s">
        <v>675</v>
      </c>
      <c r="D53" s="670"/>
      <c r="E53" s="670"/>
      <c r="F53" s="670"/>
      <c r="G53" s="591"/>
    </row>
    <row r="54" spans="1:7" ht="14.85" customHeight="1">
      <c r="A54" s="591" t="s">
        <v>478</v>
      </c>
      <c r="B54" s="636"/>
      <c r="C54" s="637" t="s">
        <v>675</v>
      </c>
      <c r="D54" s="655"/>
      <c r="E54" s="655"/>
      <c r="F54" s="655"/>
      <c r="G54" s="591"/>
    </row>
    <row r="55" spans="1:7" ht="14.85" customHeight="1">
      <c r="A55" s="672"/>
      <c r="B55" s="673"/>
      <c r="C55" s="673"/>
      <c r="D55" s="673"/>
      <c r="E55" s="673"/>
      <c r="F55" s="673"/>
      <c r="G55" s="674"/>
    </row>
    <row r="56" spans="1:7" ht="14.85" customHeight="1">
      <c r="A56" s="591"/>
      <c r="B56" s="591"/>
      <c r="C56" s="591"/>
      <c r="D56" s="591"/>
      <c r="E56" s="591"/>
      <c r="F56" s="591"/>
      <c r="G56" s="591"/>
    </row>
    <row r="57" spans="1:7" ht="14.85" customHeight="1">
      <c r="A57" s="664" t="s">
        <v>79</v>
      </c>
      <c r="B57" s="665"/>
      <c r="C57" s="666"/>
      <c r="D57" s="666"/>
      <c r="E57" s="666"/>
      <c r="F57" s="666"/>
      <c r="G57" s="674"/>
    </row>
    <row r="58" spans="1:7" ht="14.85" customHeight="1">
      <c r="A58" s="615" t="s">
        <v>17</v>
      </c>
      <c r="B58" s="675" t="s">
        <v>80</v>
      </c>
      <c r="C58" s="615" t="s">
        <v>81</v>
      </c>
      <c r="D58" s="675" t="s">
        <v>82</v>
      </c>
      <c r="E58" s="675" t="s">
        <v>83</v>
      </c>
      <c r="F58" s="615" t="s">
        <v>84</v>
      </c>
      <c r="G58" s="651"/>
    </row>
    <row r="59" spans="1:7" ht="14.85" customHeight="1">
      <c r="A59" s="621" t="s">
        <v>76</v>
      </c>
      <c r="B59" s="622" t="s">
        <v>40</v>
      </c>
      <c r="C59" s="621" t="s">
        <v>43</v>
      </c>
      <c r="D59" s="621" t="s">
        <v>85</v>
      </c>
      <c r="E59" s="621" t="s">
        <v>41</v>
      </c>
      <c r="F59" s="621" t="s">
        <v>42</v>
      </c>
      <c r="G59" s="676"/>
    </row>
    <row r="60" spans="1:7" ht="14.85" customHeight="1">
      <c r="A60" s="669" t="s">
        <v>474</v>
      </c>
      <c r="B60" s="637" t="s">
        <v>612</v>
      </c>
      <c r="C60" s="637" t="s">
        <v>479</v>
      </c>
      <c r="D60" s="677">
        <v>41749</v>
      </c>
      <c r="E60" s="637">
        <v>48</v>
      </c>
      <c r="F60" s="678"/>
      <c r="G60" s="637"/>
    </row>
    <row r="61" spans="1:7" ht="14.85" customHeight="1">
      <c r="A61" s="592" t="s">
        <v>475</v>
      </c>
      <c r="B61" s="637" t="s">
        <v>612</v>
      </c>
      <c r="C61" s="655" t="s">
        <v>480</v>
      </c>
      <c r="D61" s="679">
        <v>41752</v>
      </c>
      <c r="E61" s="655">
        <v>48</v>
      </c>
      <c r="F61" s="655"/>
      <c r="G61" s="655"/>
    </row>
    <row r="62" spans="1:7" ht="14.85" customHeight="1">
      <c r="A62" s="592" t="s">
        <v>476</v>
      </c>
      <c r="B62" s="637" t="s">
        <v>612</v>
      </c>
      <c r="C62" s="655" t="s">
        <v>480</v>
      </c>
      <c r="D62" s="680">
        <v>41730</v>
      </c>
      <c r="E62" s="658">
        <v>50</v>
      </c>
      <c r="F62" s="678"/>
      <c r="G62" s="655"/>
    </row>
    <row r="63" spans="1:7" ht="14.85" customHeight="1">
      <c r="A63" s="592" t="s">
        <v>477</v>
      </c>
      <c r="B63" s="637" t="s">
        <v>612</v>
      </c>
      <c r="C63" s="655" t="s">
        <v>480</v>
      </c>
      <c r="D63" s="679">
        <v>41732</v>
      </c>
      <c r="E63" s="655">
        <v>48</v>
      </c>
      <c r="F63" s="655"/>
      <c r="G63" s="655"/>
    </row>
    <row r="64" spans="1:7" ht="14.85" customHeight="1">
      <c r="A64" s="591" t="s">
        <v>478</v>
      </c>
      <c r="B64" s="637"/>
      <c r="C64" s="658" t="s">
        <v>481</v>
      </c>
      <c r="D64" s="681"/>
      <c r="E64" s="658">
        <v>50</v>
      </c>
      <c r="F64" s="678"/>
      <c r="G64" s="655"/>
    </row>
    <row r="65" spans="1:7">
      <c r="A65" s="682"/>
      <c r="B65" s="660"/>
      <c r="C65" s="660"/>
      <c r="D65" s="660"/>
      <c r="E65" s="660"/>
      <c r="F65" s="660"/>
      <c r="G65" s="683"/>
    </row>
    <row r="66" spans="1:7" ht="15">
      <c r="A66" s="662"/>
      <c r="B66" s="655"/>
      <c r="C66" s="655"/>
      <c r="D66" s="655"/>
      <c r="E66" s="655"/>
      <c r="F66" s="655"/>
      <c r="G66" s="637"/>
    </row>
  </sheetData>
  <phoneticPr fontId="41" type="noConversion"/>
  <printOptions gridLinesSet="0"/>
  <pageMargins left="0.74803149606299213" right="0.74803149606299213" top="0.78740157480314965" bottom="0.59055118110236227" header="0.59055118110236227" footer="0.39370078740157483"/>
  <pageSetup paperSize="9" firstPageNumber="17" orientation="portrait" useFirstPageNumber="1" horizontalDpi="4294967292" r:id="rId1"/>
  <headerFooter alignWithMargins="0">
    <oddFooter>&amp;C&amp;"Arial,Normal"&amp;10NBR Nordic Beet Research</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31"/>
  <sheetViews>
    <sheetView zoomScaleNormal="100" zoomScaleSheetLayoutView="100" workbookViewId="0">
      <selection activeCell="D37" sqref="D37"/>
    </sheetView>
  </sheetViews>
  <sheetFormatPr defaultRowHeight="15.75"/>
  <cols>
    <col min="2" max="2" width="29.875" customWidth="1"/>
  </cols>
  <sheetData>
    <row r="1" spans="1:10">
      <c r="A1" s="1" t="s">
        <v>59</v>
      </c>
      <c r="B1" s="78"/>
      <c r="C1" s="78"/>
      <c r="D1" s="78"/>
      <c r="E1" s="78"/>
      <c r="F1" s="79"/>
      <c r="G1" s="79"/>
      <c r="H1" s="79"/>
      <c r="I1" s="79"/>
      <c r="J1" s="80" t="s">
        <v>340</v>
      </c>
    </row>
    <row r="2" spans="1:10" ht="16.5" thickBot="1">
      <c r="A2" s="79"/>
      <c r="B2" s="79"/>
      <c r="C2" s="79"/>
      <c r="D2" s="79"/>
      <c r="E2" s="79"/>
      <c r="F2" s="79"/>
      <c r="G2" s="79"/>
      <c r="H2" s="79"/>
      <c r="I2" s="79"/>
      <c r="J2" s="81"/>
    </row>
    <row r="3" spans="1:10" ht="16.5" thickBot="1">
      <c r="A3" s="82" t="s">
        <v>109</v>
      </c>
      <c r="B3" s="83"/>
      <c r="C3" s="84" t="s">
        <v>141</v>
      </c>
      <c r="D3" s="84"/>
      <c r="E3" s="83"/>
      <c r="F3" s="83"/>
      <c r="G3" s="84" t="s">
        <v>484</v>
      </c>
      <c r="H3" s="84"/>
      <c r="I3" s="84"/>
      <c r="J3" s="85" t="s">
        <v>139</v>
      </c>
    </row>
    <row r="4" spans="1:10" ht="16.5" thickTop="1">
      <c r="A4" s="86" t="s">
        <v>110</v>
      </c>
      <c r="B4" s="87"/>
      <c r="C4" s="916" t="s">
        <v>561</v>
      </c>
      <c r="D4" s="917"/>
      <c r="E4" s="916" t="s">
        <v>569</v>
      </c>
      <c r="F4" s="917"/>
      <c r="G4" s="916" t="s">
        <v>140</v>
      </c>
      <c r="H4" s="917"/>
      <c r="I4" s="916" t="s">
        <v>111</v>
      </c>
      <c r="J4" s="918"/>
    </row>
    <row r="5" spans="1:10">
      <c r="A5" s="88" t="s">
        <v>112</v>
      </c>
      <c r="B5" s="89"/>
      <c r="C5" s="919" t="s">
        <v>515</v>
      </c>
      <c r="D5" s="920"/>
      <c r="E5" s="919" t="s">
        <v>559</v>
      </c>
      <c r="F5" s="920"/>
      <c r="G5" s="919"/>
      <c r="H5" s="920"/>
      <c r="I5" s="919"/>
      <c r="J5" s="921"/>
    </row>
    <row r="6" spans="1:10">
      <c r="A6" s="88" t="s">
        <v>113</v>
      </c>
      <c r="B6" s="89"/>
      <c r="C6" s="922" t="s">
        <v>449</v>
      </c>
      <c r="D6" s="923"/>
      <c r="E6" s="90" t="s">
        <v>525</v>
      </c>
      <c r="F6" s="95"/>
      <c r="G6" s="924"/>
      <c r="H6" s="925"/>
      <c r="I6" s="924"/>
      <c r="J6" s="926"/>
    </row>
    <row r="7" spans="1:10">
      <c r="A7" s="88" t="s">
        <v>114</v>
      </c>
      <c r="B7" s="89"/>
      <c r="C7" s="922" t="s">
        <v>450</v>
      </c>
      <c r="D7" s="923"/>
      <c r="E7" s="922" t="s">
        <v>538</v>
      </c>
      <c r="F7" s="923"/>
      <c r="G7" s="924"/>
      <c r="H7" s="925"/>
      <c r="I7" s="924"/>
      <c r="J7" s="926"/>
    </row>
    <row r="8" spans="1:10">
      <c r="A8" s="88" t="s">
        <v>115</v>
      </c>
      <c r="B8" s="89"/>
      <c r="C8" s="922" t="s">
        <v>451</v>
      </c>
      <c r="D8" s="923"/>
      <c r="E8" s="922" t="s">
        <v>451</v>
      </c>
      <c r="F8" s="923"/>
      <c r="G8" s="924"/>
      <c r="H8" s="925"/>
      <c r="I8" s="924"/>
      <c r="J8" s="926"/>
    </row>
    <row r="9" spans="1:10">
      <c r="A9" s="88" t="s">
        <v>116</v>
      </c>
      <c r="B9" s="89"/>
      <c r="C9" s="922" t="s">
        <v>452</v>
      </c>
      <c r="D9" s="923"/>
      <c r="E9" s="922" t="s">
        <v>452</v>
      </c>
      <c r="F9" s="923"/>
      <c r="G9" s="924"/>
      <c r="H9" s="925"/>
      <c r="I9" s="924"/>
      <c r="J9" s="926"/>
    </row>
    <row r="10" spans="1:10">
      <c r="A10" s="88" t="s">
        <v>117</v>
      </c>
      <c r="B10" s="89"/>
      <c r="C10" s="922" t="s">
        <v>453</v>
      </c>
      <c r="D10" s="923"/>
      <c r="E10" s="922" t="s">
        <v>453</v>
      </c>
      <c r="F10" s="923"/>
      <c r="G10" s="924"/>
      <c r="H10" s="925"/>
      <c r="I10" s="924"/>
      <c r="J10" s="926"/>
    </row>
    <row r="11" spans="1:10">
      <c r="A11" s="88" t="s">
        <v>118</v>
      </c>
      <c r="B11" s="89"/>
      <c r="C11" s="922" t="s">
        <v>454</v>
      </c>
      <c r="D11" s="923"/>
      <c r="E11" s="922" t="s">
        <v>454</v>
      </c>
      <c r="F11" s="923"/>
      <c r="G11" s="924"/>
      <c r="H11" s="925"/>
      <c r="I11" s="924"/>
      <c r="J11" s="926"/>
    </row>
    <row r="12" spans="1:10">
      <c r="A12" s="88" t="s">
        <v>119</v>
      </c>
      <c r="B12" s="89"/>
      <c r="C12" s="922" t="s">
        <v>455</v>
      </c>
      <c r="D12" s="923"/>
      <c r="E12" s="922" t="s">
        <v>455</v>
      </c>
      <c r="F12" s="923"/>
      <c r="G12" s="924"/>
      <c r="H12" s="925"/>
      <c r="I12" s="924"/>
      <c r="J12" s="926"/>
    </row>
    <row r="13" spans="1:10">
      <c r="A13" s="88" t="s">
        <v>120</v>
      </c>
      <c r="B13" s="89"/>
      <c r="C13" s="90" t="s">
        <v>562</v>
      </c>
      <c r="D13" s="91" t="s">
        <v>563</v>
      </c>
      <c r="E13" s="90" t="s">
        <v>570</v>
      </c>
      <c r="F13" s="91" t="s">
        <v>571</v>
      </c>
      <c r="G13" s="90"/>
      <c r="H13" s="91"/>
      <c r="I13" s="90"/>
      <c r="J13" s="92"/>
    </row>
    <row r="14" spans="1:10">
      <c r="A14" s="88" t="s">
        <v>121</v>
      </c>
      <c r="B14" s="89"/>
      <c r="C14" s="924" t="s">
        <v>564</v>
      </c>
      <c r="D14" s="925"/>
      <c r="E14" s="90" t="s">
        <v>491</v>
      </c>
      <c r="F14" s="95"/>
      <c r="G14" s="924"/>
      <c r="H14" s="925"/>
      <c r="I14" s="924"/>
      <c r="J14" s="926"/>
    </row>
    <row r="15" spans="1:10">
      <c r="A15" s="88" t="s">
        <v>122</v>
      </c>
      <c r="B15" s="89"/>
      <c r="C15" s="924" t="s">
        <v>565</v>
      </c>
      <c r="D15" s="925"/>
      <c r="E15" s="90" t="s">
        <v>572</v>
      </c>
      <c r="F15" s="95"/>
      <c r="G15" s="924"/>
      <c r="H15" s="925"/>
      <c r="I15" s="924"/>
      <c r="J15" s="926"/>
    </row>
    <row r="16" spans="1:10">
      <c r="A16" s="88" t="s">
        <v>123</v>
      </c>
      <c r="B16" s="89"/>
      <c r="C16" s="924" t="s">
        <v>566</v>
      </c>
      <c r="D16" s="925"/>
      <c r="E16" s="90" t="s">
        <v>573</v>
      </c>
      <c r="F16" s="95"/>
      <c r="G16" s="924"/>
      <c r="H16" s="925"/>
      <c r="I16" s="924"/>
      <c r="J16" s="926"/>
    </row>
    <row r="17" spans="1:10">
      <c r="A17" s="88" t="s">
        <v>124</v>
      </c>
      <c r="B17" s="89"/>
      <c r="C17" s="924" t="s">
        <v>461</v>
      </c>
      <c r="D17" s="925"/>
      <c r="E17" s="90" t="s">
        <v>574</v>
      </c>
      <c r="F17" s="95"/>
      <c r="G17" s="924"/>
      <c r="H17" s="925"/>
      <c r="I17" s="924"/>
      <c r="J17" s="926"/>
    </row>
    <row r="18" spans="1:10">
      <c r="A18" s="88" t="s">
        <v>125</v>
      </c>
      <c r="B18" s="89"/>
      <c r="C18" s="924" t="s">
        <v>567</v>
      </c>
      <c r="D18" s="925"/>
      <c r="E18" s="90" t="s">
        <v>575</v>
      </c>
      <c r="F18" s="95"/>
      <c r="G18" s="924"/>
      <c r="H18" s="925"/>
      <c r="I18" s="924"/>
      <c r="J18" s="926"/>
    </row>
    <row r="19" spans="1:10">
      <c r="A19" s="88" t="s">
        <v>126</v>
      </c>
      <c r="B19" s="89"/>
      <c r="C19" s="924" t="s">
        <v>551</v>
      </c>
      <c r="D19" s="925"/>
      <c r="E19" s="90" t="s">
        <v>576</v>
      </c>
      <c r="F19" s="95"/>
      <c r="G19" s="924"/>
      <c r="H19" s="925"/>
      <c r="I19" s="924"/>
      <c r="J19" s="926"/>
    </row>
    <row r="20" spans="1:10">
      <c r="A20" s="88" t="s">
        <v>127</v>
      </c>
      <c r="B20" s="89"/>
      <c r="C20" s="924" t="s">
        <v>508</v>
      </c>
      <c r="D20" s="925"/>
      <c r="E20" s="924" t="s">
        <v>467</v>
      </c>
      <c r="F20" s="925"/>
      <c r="G20" s="924"/>
      <c r="H20" s="925"/>
      <c r="I20" s="924"/>
      <c r="J20" s="926"/>
    </row>
    <row r="21" spans="1:10">
      <c r="A21" s="88" t="s">
        <v>128</v>
      </c>
      <c r="B21" s="89"/>
      <c r="C21" s="924" t="s">
        <v>508</v>
      </c>
      <c r="D21" s="925"/>
      <c r="E21" s="924" t="s">
        <v>467</v>
      </c>
      <c r="F21" s="925"/>
      <c r="G21" s="924"/>
      <c r="H21" s="925"/>
      <c r="I21" s="924"/>
      <c r="J21" s="926"/>
    </row>
    <row r="22" spans="1:10">
      <c r="A22" s="93" t="s">
        <v>129</v>
      </c>
      <c r="B22" s="89"/>
      <c r="C22" s="924" t="s">
        <v>495</v>
      </c>
      <c r="D22" s="925"/>
      <c r="E22" s="924" t="s">
        <v>495</v>
      </c>
      <c r="F22" s="925"/>
      <c r="G22" s="924"/>
      <c r="H22" s="925"/>
      <c r="I22" s="924"/>
      <c r="J22" s="926"/>
    </row>
    <row r="23" spans="1:10">
      <c r="A23" s="94" t="s">
        <v>130</v>
      </c>
      <c r="B23" s="89" t="s">
        <v>131</v>
      </c>
      <c r="C23" s="924" t="s">
        <v>496</v>
      </c>
      <c r="D23" s="925"/>
      <c r="E23" s="924" t="s">
        <v>577</v>
      </c>
      <c r="F23" s="925"/>
      <c r="G23" s="924"/>
      <c r="H23" s="925"/>
      <c r="I23" s="924"/>
      <c r="J23" s="926"/>
    </row>
    <row r="24" spans="1:10">
      <c r="A24" s="318"/>
      <c r="B24" s="319" t="s">
        <v>132</v>
      </c>
      <c r="C24" s="924" t="s">
        <v>568</v>
      </c>
      <c r="D24" s="925"/>
      <c r="E24" s="924" t="s">
        <v>465</v>
      </c>
      <c r="F24" s="925"/>
      <c r="G24" s="924"/>
      <c r="H24" s="925"/>
      <c r="I24" s="924"/>
      <c r="J24" s="926"/>
    </row>
    <row r="25" spans="1:10">
      <c r="A25" s="318"/>
      <c r="B25" s="319" t="s">
        <v>133</v>
      </c>
      <c r="C25" s="924" t="s">
        <v>466</v>
      </c>
      <c r="D25" s="925"/>
      <c r="E25" s="924" t="s">
        <v>466</v>
      </c>
      <c r="F25" s="925"/>
      <c r="G25" s="924"/>
      <c r="H25" s="925"/>
      <c r="I25" s="924"/>
      <c r="J25" s="926"/>
    </row>
    <row r="26" spans="1:10">
      <c r="A26" s="318"/>
      <c r="B26" s="319" t="s">
        <v>134</v>
      </c>
      <c r="C26" s="924" t="s">
        <v>467</v>
      </c>
      <c r="D26" s="925"/>
      <c r="E26" s="924" t="s">
        <v>467</v>
      </c>
      <c r="F26" s="925"/>
      <c r="G26" s="924"/>
      <c r="H26" s="925"/>
      <c r="I26" s="924"/>
      <c r="J26" s="926"/>
    </row>
    <row r="27" spans="1:10">
      <c r="A27" s="318"/>
      <c r="B27" s="319" t="s">
        <v>135</v>
      </c>
      <c r="C27" s="90" t="s">
        <v>468</v>
      </c>
      <c r="D27" s="90" t="s">
        <v>468</v>
      </c>
      <c r="E27" s="90" t="s">
        <v>511</v>
      </c>
      <c r="F27" s="90" t="s">
        <v>511</v>
      </c>
      <c r="G27" s="90"/>
      <c r="H27" s="90"/>
      <c r="I27" s="90"/>
      <c r="J27" s="92"/>
    </row>
    <row r="28" spans="1:10">
      <c r="A28" s="320"/>
      <c r="B28" s="321" t="s">
        <v>136</v>
      </c>
      <c r="C28" s="924"/>
      <c r="D28" s="925"/>
      <c r="E28" s="924"/>
      <c r="F28" s="925"/>
      <c r="G28" s="924"/>
      <c r="H28" s="925"/>
      <c r="I28" s="924"/>
      <c r="J28" s="926"/>
    </row>
    <row r="29" spans="1:10">
      <c r="A29" s="322" t="s">
        <v>137</v>
      </c>
      <c r="B29" s="323"/>
      <c r="C29" s="927" t="s">
        <v>469</v>
      </c>
      <c r="D29" s="928"/>
      <c r="E29" s="927" t="s">
        <v>578</v>
      </c>
      <c r="F29" s="928"/>
      <c r="G29" s="927"/>
      <c r="H29" s="928"/>
      <c r="I29" s="927"/>
      <c r="J29" s="929"/>
    </row>
    <row r="30" spans="1:10">
      <c r="A30" s="324" t="s">
        <v>138</v>
      </c>
      <c r="B30" s="325"/>
      <c r="C30" s="927"/>
      <c r="D30" s="928"/>
      <c r="E30" s="927"/>
      <c r="F30" s="928"/>
      <c r="G30" s="927"/>
      <c r="H30" s="928"/>
      <c r="I30" s="927"/>
      <c r="J30" s="929"/>
    </row>
    <row r="31" spans="1:10" ht="16.5" thickBot="1">
      <c r="A31" s="326" t="s">
        <v>201</v>
      </c>
      <c r="B31" s="327"/>
      <c r="C31" s="930"/>
      <c r="D31" s="931"/>
      <c r="E31" s="930"/>
      <c r="F31" s="931"/>
      <c r="G31" s="930"/>
      <c r="H31" s="931"/>
      <c r="I31" s="930"/>
      <c r="J31" s="932"/>
    </row>
  </sheetData>
  <mergeCells count="97">
    <mergeCell ref="C30:D30"/>
    <mergeCell ref="E30:F30"/>
    <mergeCell ref="G30:H30"/>
    <mergeCell ref="I30:J30"/>
    <mergeCell ref="C31:D31"/>
    <mergeCell ref="E31:F31"/>
    <mergeCell ref="G31:H31"/>
    <mergeCell ref="I31:J31"/>
    <mergeCell ref="C28:D28"/>
    <mergeCell ref="G28:H28"/>
    <mergeCell ref="I28:J28"/>
    <mergeCell ref="C29:D29"/>
    <mergeCell ref="G29:H29"/>
    <mergeCell ref="I29:J29"/>
    <mergeCell ref="E29:F29"/>
    <mergeCell ref="E28:F28"/>
    <mergeCell ref="C25:D25"/>
    <mergeCell ref="G25:H25"/>
    <mergeCell ref="I25:J25"/>
    <mergeCell ref="C26:D26"/>
    <mergeCell ref="G26:H26"/>
    <mergeCell ref="I26:J26"/>
    <mergeCell ref="E25:F25"/>
    <mergeCell ref="E26:F26"/>
    <mergeCell ref="C23:D23"/>
    <mergeCell ref="G23:H23"/>
    <mergeCell ref="I23:J23"/>
    <mergeCell ref="C24:D24"/>
    <mergeCell ref="G24:H24"/>
    <mergeCell ref="I24:J24"/>
    <mergeCell ref="E23:F23"/>
    <mergeCell ref="E24:F24"/>
    <mergeCell ref="C21:D21"/>
    <mergeCell ref="G21:H21"/>
    <mergeCell ref="I21:J21"/>
    <mergeCell ref="C22:D22"/>
    <mergeCell ref="G22:H22"/>
    <mergeCell ref="I22:J22"/>
    <mergeCell ref="E21:F21"/>
    <mergeCell ref="E22:F22"/>
    <mergeCell ref="C19:D19"/>
    <mergeCell ref="G19:H19"/>
    <mergeCell ref="I19:J19"/>
    <mergeCell ref="C20:D20"/>
    <mergeCell ref="G20:H20"/>
    <mergeCell ref="I20:J20"/>
    <mergeCell ref="E20:F20"/>
    <mergeCell ref="C17:D17"/>
    <mergeCell ref="G17:H17"/>
    <mergeCell ref="I17:J17"/>
    <mergeCell ref="C18:D18"/>
    <mergeCell ref="G18:H18"/>
    <mergeCell ref="I18:J18"/>
    <mergeCell ref="C15:D15"/>
    <mergeCell ref="G15:H15"/>
    <mergeCell ref="I15:J15"/>
    <mergeCell ref="C16:D16"/>
    <mergeCell ref="G16:H16"/>
    <mergeCell ref="I16:J16"/>
    <mergeCell ref="C12:D12"/>
    <mergeCell ref="G12:H12"/>
    <mergeCell ref="I12:J12"/>
    <mergeCell ref="C14:D14"/>
    <mergeCell ref="G14:H14"/>
    <mergeCell ref="I14:J14"/>
    <mergeCell ref="E12:F12"/>
    <mergeCell ref="C10:D10"/>
    <mergeCell ref="G10:H10"/>
    <mergeCell ref="I10:J10"/>
    <mergeCell ref="C11:D11"/>
    <mergeCell ref="G11:H11"/>
    <mergeCell ref="I11:J11"/>
    <mergeCell ref="E10:F10"/>
    <mergeCell ref="E11:F11"/>
    <mergeCell ref="C8:D8"/>
    <mergeCell ref="G8:H8"/>
    <mergeCell ref="I8:J8"/>
    <mergeCell ref="C9:D9"/>
    <mergeCell ref="G9:H9"/>
    <mergeCell ref="I9:J9"/>
    <mergeCell ref="E9:F9"/>
    <mergeCell ref="E8:F8"/>
    <mergeCell ref="C6:D6"/>
    <mergeCell ref="G6:H6"/>
    <mergeCell ref="I6:J6"/>
    <mergeCell ref="C7:D7"/>
    <mergeCell ref="G7:H7"/>
    <mergeCell ref="I7:J7"/>
    <mergeCell ref="E7:F7"/>
    <mergeCell ref="C4:D4"/>
    <mergeCell ref="E4:F4"/>
    <mergeCell ref="G4:H4"/>
    <mergeCell ref="I4:J4"/>
    <mergeCell ref="C5:D5"/>
    <mergeCell ref="E5:F5"/>
    <mergeCell ref="G5:H5"/>
    <mergeCell ref="I5:J5"/>
  </mergeCells>
  <pageMargins left="0.70866141732283472" right="0.70866141732283472" top="0.78740157480314965" bottom="0.59055118110236227" header="0.31496062992125984" footer="0.39370078740157483"/>
  <pageSetup paperSize="9" orientation="landscape" r:id="rId1"/>
  <headerFooter>
    <oddFooter>&amp;C&amp;"Arial,Normal"&amp;10NBR Nordic Beet Research</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31"/>
  <sheetViews>
    <sheetView zoomScaleNormal="100" zoomScaleSheetLayoutView="100" workbookViewId="0">
      <selection activeCell="M40" sqref="M40"/>
    </sheetView>
  </sheetViews>
  <sheetFormatPr defaultRowHeight="15.75"/>
  <cols>
    <col min="2" max="2" width="30.125" customWidth="1"/>
  </cols>
  <sheetData>
    <row r="1" spans="1:10">
      <c r="A1" s="1" t="s">
        <v>59</v>
      </c>
      <c r="B1" s="78"/>
      <c r="C1" s="78"/>
      <c r="D1" s="78"/>
      <c r="E1" s="78"/>
      <c r="F1" s="79"/>
      <c r="G1" s="79"/>
      <c r="H1" s="79"/>
      <c r="I1" s="79"/>
      <c r="J1" s="80" t="s">
        <v>340</v>
      </c>
    </row>
    <row r="2" spans="1:10" ht="16.5" thickBot="1">
      <c r="A2" s="79"/>
      <c r="B2" s="79"/>
      <c r="C2" s="79"/>
      <c r="D2" s="79"/>
      <c r="E2" s="79"/>
      <c r="F2" s="79"/>
      <c r="G2" s="79"/>
      <c r="H2" s="79"/>
      <c r="I2" s="79"/>
      <c r="J2" s="81"/>
    </row>
    <row r="3" spans="1:10" ht="16.5" thickBot="1">
      <c r="A3" s="82" t="s">
        <v>109</v>
      </c>
      <c r="B3" s="83"/>
      <c r="C3" s="84" t="s">
        <v>141</v>
      </c>
      <c r="D3" s="84"/>
      <c r="E3" s="83"/>
      <c r="F3" s="83"/>
      <c r="G3" s="84" t="s">
        <v>485</v>
      </c>
      <c r="H3" s="84"/>
      <c r="I3" s="84"/>
      <c r="J3" s="85" t="s">
        <v>139</v>
      </c>
    </row>
    <row r="4" spans="1:10" ht="16.5" thickTop="1">
      <c r="A4" s="86" t="s">
        <v>110</v>
      </c>
      <c r="B4" s="87"/>
      <c r="C4" s="916" t="s">
        <v>448</v>
      </c>
      <c r="D4" s="917"/>
      <c r="E4" s="916" t="s">
        <v>537</v>
      </c>
      <c r="F4" s="917"/>
      <c r="G4" s="916" t="s">
        <v>140</v>
      </c>
      <c r="H4" s="917"/>
      <c r="I4" s="916" t="s">
        <v>111</v>
      </c>
      <c r="J4" s="918"/>
    </row>
    <row r="5" spans="1:10">
      <c r="A5" s="88" t="s">
        <v>112</v>
      </c>
      <c r="B5" s="89"/>
      <c r="C5" s="919" t="s">
        <v>433</v>
      </c>
      <c r="D5" s="920"/>
      <c r="E5" s="919" t="s">
        <v>535</v>
      </c>
      <c r="F5" s="920"/>
      <c r="G5" s="919"/>
      <c r="H5" s="920"/>
      <c r="I5" s="919"/>
      <c r="J5" s="921"/>
    </row>
    <row r="6" spans="1:10">
      <c r="A6" s="88" t="s">
        <v>113</v>
      </c>
      <c r="B6" s="89"/>
      <c r="C6" s="922" t="s">
        <v>449</v>
      </c>
      <c r="D6" s="923"/>
      <c r="E6" s="501" t="s">
        <v>525</v>
      </c>
      <c r="F6" s="502"/>
      <c r="G6" s="924"/>
      <c r="H6" s="925"/>
      <c r="I6" s="924"/>
      <c r="J6" s="926"/>
    </row>
    <row r="7" spans="1:10">
      <c r="A7" s="88" t="s">
        <v>114</v>
      </c>
      <c r="B7" s="89"/>
      <c r="C7" s="922" t="s">
        <v>450</v>
      </c>
      <c r="D7" s="923"/>
      <c r="E7" s="922" t="s">
        <v>538</v>
      </c>
      <c r="F7" s="923"/>
      <c r="G7" s="924"/>
      <c r="H7" s="925"/>
      <c r="I7" s="924"/>
      <c r="J7" s="926"/>
    </row>
    <row r="8" spans="1:10">
      <c r="A8" s="88" t="s">
        <v>115</v>
      </c>
      <c r="B8" s="89"/>
      <c r="C8" s="922" t="s">
        <v>451</v>
      </c>
      <c r="D8" s="923"/>
      <c r="E8" s="922" t="s">
        <v>451</v>
      </c>
      <c r="F8" s="923"/>
      <c r="G8" s="924"/>
      <c r="H8" s="925"/>
      <c r="I8" s="924"/>
      <c r="J8" s="926"/>
    </row>
    <row r="9" spans="1:10">
      <c r="A9" s="88" t="s">
        <v>116</v>
      </c>
      <c r="B9" s="89"/>
      <c r="C9" s="922" t="s">
        <v>452</v>
      </c>
      <c r="D9" s="923"/>
      <c r="E9" s="922" t="s">
        <v>452</v>
      </c>
      <c r="F9" s="923"/>
      <c r="G9" s="924"/>
      <c r="H9" s="925"/>
      <c r="I9" s="924"/>
      <c r="J9" s="926"/>
    </row>
    <row r="10" spans="1:10">
      <c r="A10" s="88" t="s">
        <v>117</v>
      </c>
      <c r="B10" s="89"/>
      <c r="C10" s="922" t="s">
        <v>453</v>
      </c>
      <c r="D10" s="923"/>
      <c r="E10" s="922" t="s">
        <v>453</v>
      </c>
      <c r="F10" s="923"/>
      <c r="G10" s="924"/>
      <c r="H10" s="925"/>
      <c r="I10" s="924"/>
      <c r="J10" s="926"/>
    </row>
    <row r="11" spans="1:10">
      <c r="A11" s="88" t="s">
        <v>118</v>
      </c>
      <c r="B11" s="89"/>
      <c r="C11" s="922" t="s">
        <v>454</v>
      </c>
      <c r="D11" s="923"/>
      <c r="E11" s="922" t="s">
        <v>454</v>
      </c>
      <c r="F11" s="923"/>
      <c r="G11" s="924"/>
      <c r="H11" s="925"/>
      <c r="I11" s="924"/>
      <c r="J11" s="926"/>
    </row>
    <row r="12" spans="1:10">
      <c r="A12" s="88" t="s">
        <v>119</v>
      </c>
      <c r="B12" s="89"/>
      <c r="C12" s="922" t="s">
        <v>455</v>
      </c>
      <c r="D12" s="923"/>
      <c r="E12" s="922" t="s">
        <v>455</v>
      </c>
      <c r="F12" s="923"/>
      <c r="G12" s="924"/>
      <c r="H12" s="925"/>
      <c r="I12" s="924"/>
      <c r="J12" s="926"/>
    </row>
    <row r="13" spans="1:10">
      <c r="A13" s="88" t="s">
        <v>120</v>
      </c>
      <c r="B13" s="89"/>
      <c r="C13" s="501" t="s">
        <v>456</v>
      </c>
      <c r="D13" s="91" t="s">
        <v>457</v>
      </c>
      <c r="E13" s="501" t="s">
        <v>539</v>
      </c>
      <c r="F13" s="91" t="s">
        <v>540</v>
      </c>
      <c r="G13" s="501"/>
      <c r="H13" s="91"/>
      <c r="I13" s="501"/>
      <c r="J13" s="92"/>
    </row>
    <row r="14" spans="1:10">
      <c r="A14" s="88" t="s">
        <v>121</v>
      </c>
      <c r="B14" s="89"/>
      <c r="C14" s="924" t="s">
        <v>470</v>
      </c>
      <c r="D14" s="925"/>
      <c r="E14" s="501" t="s">
        <v>541</v>
      </c>
      <c r="F14" s="502"/>
      <c r="G14" s="924"/>
      <c r="H14" s="925"/>
      <c r="I14" s="924"/>
      <c r="J14" s="926"/>
    </row>
    <row r="15" spans="1:10">
      <c r="A15" s="88" t="s">
        <v>122</v>
      </c>
      <c r="B15" s="89"/>
      <c r="C15" s="924" t="s">
        <v>459</v>
      </c>
      <c r="D15" s="925"/>
      <c r="E15" s="501" t="s">
        <v>459</v>
      </c>
      <c r="F15" s="502"/>
      <c r="G15" s="924"/>
      <c r="H15" s="925"/>
      <c r="I15" s="924"/>
      <c r="J15" s="926"/>
    </row>
    <row r="16" spans="1:10">
      <c r="A16" s="88" t="s">
        <v>123</v>
      </c>
      <c r="B16" s="89"/>
      <c r="C16" s="924" t="s">
        <v>460</v>
      </c>
      <c r="D16" s="925"/>
      <c r="E16" s="501" t="s">
        <v>542</v>
      </c>
      <c r="F16" s="502"/>
      <c r="G16" s="924"/>
      <c r="H16" s="925"/>
      <c r="I16" s="924"/>
      <c r="J16" s="926"/>
    </row>
    <row r="17" spans="1:10">
      <c r="A17" s="88" t="s">
        <v>124</v>
      </c>
      <c r="B17" s="89"/>
      <c r="C17" s="924" t="s">
        <v>461</v>
      </c>
      <c r="D17" s="925"/>
      <c r="E17" s="501" t="s">
        <v>461</v>
      </c>
      <c r="F17" s="502"/>
      <c r="G17" s="924"/>
      <c r="H17" s="925"/>
      <c r="I17" s="924"/>
      <c r="J17" s="926"/>
    </row>
    <row r="18" spans="1:10">
      <c r="A18" s="88" t="s">
        <v>125</v>
      </c>
      <c r="B18" s="89"/>
      <c r="C18" s="924" t="s">
        <v>458</v>
      </c>
      <c r="D18" s="925"/>
      <c r="E18" s="501" t="s">
        <v>543</v>
      </c>
      <c r="F18" s="502"/>
      <c r="G18" s="924"/>
      <c r="H18" s="925"/>
      <c r="I18" s="924"/>
      <c r="J18" s="926"/>
    </row>
    <row r="19" spans="1:10">
      <c r="A19" s="88" t="s">
        <v>126</v>
      </c>
      <c r="B19" s="89"/>
      <c r="C19" s="924" t="s">
        <v>462</v>
      </c>
      <c r="D19" s="925"/>
      <c r="E19" s="501" t="s">
        <v>544</v>
      </c>
      <c r="F19" s="502"/>
      <c r="G19" s="924"/>
      <c r="H19" s="925"/>
      <c r="I19" s="924"/>
      <c r="J19" s="926"/>
    </row>
    <row r="20" spans="1:10">
      <c r="A20" s="88" t="s">
        <v>127</v>
      </c>
      <c r="B20" s="89"/>
      <c r="C20" s="924" t="s">
        <v>463</v>
      </c>
      <c r="D20" s="925"/>
      <c r="E20" s="924" t="s">
        <v>463</v>
      </c>
      <c r="F20" s="925"/>
      <c r="G20" s="924"/>
      <c r="H20" s="925"/>
      <c r="I20" s="924"/>
      <c r="J20" s="926"/>
    </row>
    <row r="21" spans="1:10">
      <c r="A21" s="88" t="s">
        <v>128</v>
      </c>
      <c r="B21" s="89"/>
      <c r="C21" s="924" t="s">
        <v>463</v>
      </c>
      <c r="D21" s="925"/>
      <c r="E21" s="924" t="s">
        <v>463</v>
      </c>
      <c r="F21" s="925"/>
      <c r="G21" s="924"/>
      <c r="H21" s="925"/>
      <c r="I21" s="924"/>
      <c r="J21" s="926"/>
    </row>
    <row r="22" spans="1:10">
      <c r="A22" s="93" t="s">
        <v>129</v>
      </c>
      <c r="B22" s="89"/>
      <c r="C22" s="924" t="s">
        <v>464</v>
      </c>
      <c r="D22" s="925"/>
      <c r="E22" s="924" t="s">
        <v>464</v>
      </c>
      <c r="F22" s="925"/>
      <c r="G22" s="924"/>
      <c r="H22" s="925"/>
      <c r="I22" s="924"/>
      <c r="J22" s="926"/>
    </row>
    <row r="23" spans="1:10">
      <c r="A23" s="94" t="s">
        <v>130</v>
      </c>
      <c r="B23" s="89" t="s">
        <v>131</v>
      </c>
      <c r="C23" s="924" t="s">
        <v>460</v>
      </c>
      <c r="D23" s="925"/>
      <c r="E23" s="924" t="s">
        <v>460</v>
      </c>
      <c r="F23" s="925"/>
      <c r="G23" s="924"/>
      <c r="H23" s="925"/>
      <c r="I23" s="924"/>
      <c r="J23" s="926"/>
    </row>
    <row r="24" spans="1:10">
      <c r="A24" s="318"/>
      <c r="B24" s="319" t="s">
        <v>132</v>
      </c>
      <c r="C24" s="924" t="s">
        <v>465</v>
      </c>
      <c r="D24" s="925"/>
      <c r="E24" s="924" t="s">
        <v>465</v>
      </c>
      <c r="F24" s="925"/>
      <c r="G24" s="924"/>
      <c r="H24" s="925"/>
      <c r="I24" s="924"/>
      <c r="J24" s="926"/>
    </row>
    <row r="25" spans="1:10">
      <c r="A25" s="318"/>
      <c r="B25" s="319" t="s">
        <v>133</v>
      </c>
      <c r="C25" s="924" t="s">
        <v>466</v>
      </c>
      <c r="D25" s="925"/>
      <c r="E25" s="924" t="s">
        <v>466</v>
      </c>
      <c r="F25" s="925"/>
      <c r="G25" s="924"/>
      <c r="H25" s="925"/>
      <c r="I25" s="924"/>
      <c r="J25" s="926"/>
    </row>
    <row r="26" spans="1:10">
      <c r="A26" s="318"/>
      <c r="B26" s="319" t="s">
        <v>134</v>
      </c>
      <c r="C26" s="924" t="s">
        <v>467</v>
      </c>
      <c r="D26" s="925"/>
      <c r="E26" s="924" t="s">
        <v>467</v>
      </c>
      <c r="F26" s="925"/>
      <c r="G26" s="924"/>
      <c r="H26" s="925"/>
      <c r="I26" s="924"/>
      <c r="J26" s="926"/>
    </row>
    <row r="27" spans="1:10">
      <c r="A27" s="318"/>
      <c r="B27" s="319" t="s">
        <v>135</v>
      </c>
      <c r="C27" s="585" t="s">
        <v>468</v>
      </c>
      <c r="D27" s="501" t="s">
        <v>468</v>
      </c>
      <c r="E27" s="501" t="s">
        <v>511</v>
      </c>
      <c r="F27" s="585" t="s">
        <v>511</v>
      </c>
      <c r="G27" s="501"/>
      <c r="H27" s="501"/>
      <c r="I27" s="501"/>
      <c r="J27" s="92"/>
    </row>
    <row r="28" spans="1:10">
      <c r="A28" s="320"/>
      <c r="B28" s="321" t="s">
        <v>136</v>
      </c>
      <c r="C28" s="924"/>
      <c r="D28" s="925"/>
      <c r="E28" s="924"/>
      <c r="F28" s="925"/>
      <c r="G28" s="924"/>
      <c r="H28" s="925"/>
      <c r="I28" s="924"/>
      <c r="J28" s="926"/>
    </row>
    <row r="29" spans="1:10">
      <c r="A29" s="322" t="s">
        <v>137</v>
      </c>
      <c r="B29" s="323"/>
      <c r="C29" s="927" t="s">
        <v>469</v>
      </c>
      <c r="D29" s="928"/>
      <c r="E29" s="927" t="s">
        <v>552</v>
      </c>
      <c r="F29" s="928"/>
      <c r="G29" s="927"/>
      <c r="H29" s="928"/>
      <c r="I29" s="927"/>
      <c r="J29" s="929"/>
    </row>
    <row r="30" spans="1:10">
      <c r="A30" s="324" t="s">
        <v>138</v>
      </c>
      <c r="B30" s="325"/>
      <c r="C30" s="927"/>
      <c r="D30" s="928"/>
      <c r="E30" s="927"/>
      <c r="F30" s="928"/>
      <c r="G30" s="927"/>
      <c r="H30" s="928"/>
      <c r="I30" s="927"/>
      <c r="J30" s="929"/>
    </row>
    <row r="31" spans="1:10" ht="16.5" thickBot="1">
      <c r="A31" s="326" t="s">
        <v>201</v>
      </c>
      <c r="B31" s="327"/>
      <c r="C31" s="930"/>
      <c r="D31" s="931"/>
      <c r="E31" s="930"/>
      <c r="F31" s="931"/>
      <c r="G31" s="930"/>
      <c r="H31" s="931"/>
      <c r="I31" s="930"/>
      <c r="J31" s="932"/>
    </row>
  </sheetData>
  <mergeCells count="97">
    <mergeCell ref="C30:D30"/>
    <mergeCell ref="E30:F30"/>
    <mergeCell ref="G30:H30"/>
    <mergeCell ref="I30:J30"/>
    <mergeCell ref="C31:D31"/>
    <mergeCell ref="E31:F31"/>
    <mergeCell ref="G31:H31"/>
    <mergeCell ref="I31:J31"/>
    <mergeCell ref="C28:D28"/>
    <mergeCell ref="G28:H28"/>
    <mergeCell ref="I28:J28"/>
    <mergeCell ref="C29:D29"/>
    <mergeCell ref="G29:H29"/>
    <mergeCell ref="I29:J29"/>
    <mergeCell ref="E29:F29"/>
    <mergeCell ref="E28:F28"/>
    <mergeCell ref="C25:D25"/>
    <mergeCell ref="G25:H25"/>
    <mergeCell ref="I25:J25"/>
    <mergeCell ref="C26:D26"/>
    <mergeCell ref="G26:H26"/>
    <mergeCell ref="I26:J26"/>
    <mergeCell ref="E26:F26"/>
    <mergeCell ref="E25:F25"/>
    <mergeCell ref="C23:D23"/>
    <mergeCell ref="G23:H23"/>
    <mergeCell ref="I23:J23"/>
    <mergeCell ref="C24:D24"/>
    <mergeCell ref="G24:H24"/>
    <mergeCell ref="I24:J24"/>
    <mergeCell ref="E23:F23"/>
    <mergeCell ref="E24:F24"/>
    <mergeCell ref="C21:D21"/>
    <mergeCell ref="G21:H21"/>
    <mergeCell ref="I21:J21"/>
    <mergeCell ref="C22:D22"/>
    <mergeCell ref="G22:H22"/>
    <mergeCell ref="I22:J22"/>
    <mergeCell ref="E21:F21"/>
    <mergeCell ref="E22:F22"/>
    <mergeCell ref="C19:D19"/>
    <mergeCell ref="G19:H19"/>
    <mergeCell ref="I19:J19"/>
    <mergeCell ref="C20:D20"/>
    <mergeCell ref="G20:H20"/>
    <mergeCell ref="I20:J20"/>
    <mergeCell ref="E20:F20"/>
    <mergeCell ref="C17:D17"/>
    <mergeCell ref="G17:H17"/>
    <mergeCell ref="I17:J17"/>
    <mergeCell ref="C18:D18"/>
    <mergeCell ref="G18:H18"/>
    <mergeCell ref="I18:J18"/>
    <mergeCell ref="C15:D15"/>
    <mergeCell ref="G15:H15"/>
    <mergeCell ref="I15:J15"/>
    <mergeCell ref="C16:D16"/>
    <mergeCell ref="G16:H16"/>
    <mergeCell ref="I16:J16"/>
    <mergeCell ref="C12:D12"/>
    <mergeCell ref="G12:H12"/>
    <mergeCell ref="I12:J12"/>
    <mergeCell ref="C14:D14"/>
    <mergeCell ref="G14:H14"/>
    <mergeCell ref="I14:J14"/>
    <mergeCell ref="E12:F12"/>
    <mergeCell ref="C10:D10"/>
    <mergeCell ref="G10:H10"/>
    <mergeCell ref="I10:J10"/>
    <mergeCell ref="C11:D11"/>
    <mergeCell ref="G11:H11"/>
    <mergeCell ref="I11:J11"/>
    <mergeCell ref="E10:F10"/>
    <mergeCell ref="E11:F11"/>
    <mergeCell ref="C8:D8"/>
    <mergeCell ref="G8:H8"/>
    <mergeCell ref="I8:J8"/>
    <mergeCell ref="C9:D9"/>
    <mergeCell ref="G9:H9"/>
    <mergeCell ref="I9:J9"/>
    <mergeCell ref="E9:F9"/>
    <mergeCell ref="E8:F8"/>
    <mergeCell ref="C6:D6"/>
    <mergeCell ref="G6:H6"/>
    <mergeCell ref="I6:J6"/>
    <mergeCell ref="C7:D7"/>
    <mergeCell ref="G7:H7"/>
    <mergeCell ref="I7:J7"/>
    <mergeCell ref="E7:F7"/>
    <mergeCell ref="C4:D4"/>
    <mergeCell ref="E4:F4"/>
    <mergeCell ref="G4:H4"/>
    <mergeCell ref="I4:J4"/>
    <mergeCell ref="C5:D5"/>
    <mergeCell ref="E5:F5"/>
    <mergeCell ref="G5:H5"/>
    <mergeCell ref="I5:J5"/>
  </mergeCells>
  <pageMargins left="0.70866141732283472" right="0.70866141732283472" top="0.78740157480314965" bottom="0.59055118110236227" header="0.31496062992125984" footer="0.31496062992125984"/>
  <pageSetup paperSize="9" orientation="landscape" r:id="rId1"/>
  <headerFooter>
    <oddFooter>&amp;C&amp;"Arial,Normal"&amp;10NBR Nordic Beet Research</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31"/>
  <sheetViews>
    <sheetView showGridLines="0" zoomScaleNormal="100" zoomScaleSheetLayoutView="100" workbookViewId="0">
      <selection activeCell="I36" sqref="I36"/>
    </sheetView>
  </sheetViews>
  <sheetFormatPr defaultRowHeight="15.75"/>
  <cols>
    <col min="2" max="2" width="30.25" customWidth="1"/>
  </cols>
  <sheetData>
    <row r="1" spans="1:10">
      <c r="A1" s="1" t="s">
        <v>59</v>
      </c>
      <c r="B1" s="78"/>
      <c r="C1" s="78"/>
      <c r="D1" s="78"/>
      <c r="E1" s="78"/>
      <c r="F1" s="79"/>
      <c r="G1" s="79"/>
      <c r="H1" s="79"/>
      <c r="I1" s="79"/>
      <c r="J1" s="80" t="s">
        <v>340</v>
      </c>
    </row>
    <row r="2" spans="1:10" ht="16.5" thickBot="1">
      <c r="A2" s="79"/>
      <c r="B2" s="79"/>
      <c r="C2" s="79"/>
      <c r="D2" s="79"/>
      <c r="E2" s="79"/>
      <c r="F2" s="79"/>
      <c r="G2" s="79"/>
      <c r="H2" s="79"/>
      <c r="I2" s="79"/>
      <c r="J2" s="81"/>
    </row>
    <row r="3" spans="1:10" ht="16.5" thickBot="1">
      <c r="A3" s="82" t="s">
        <v>109</v>
      </c>
      <c r="B3" s="83"/>
      <c r="C3" s="84" t="s">
        <v>141</v>
      </c>
      <c r="D3" s="84"/>
      <c r="E3" s="83"/>
      <c r="F3" s="83"/>
      <c r="G3" s="84" t="s">
        <v>486</v>
      </c>
      <c r="H3" s="84"/>
      <c r="I3" s="84"/>
      <c r="J3" s="85" t="s">
        <v>139</v>
      </c>
    </row>
    <row r="4" spans="1:10" ht="16.5" thickTop="1">
      <c r="A4" s="86" t="s">
        <v>110</v>
      </c>
      <c r="B4" s="87"/>
      <c r="C4" s="916" t="s">
        <v>497</v>
      </c>
      <c r="D4" s="917"/>
      <c r="E4" s="916" t="s">
        <v>523</v>
      </c>
      <c r="F4" s="917"/>
      <c r="G4" s="916" t="s">
        <v>140</v>
      </c>
      <c r="H4" s="917"/>
      <c r="I4" s="916" t="s">
        <v>111</v>
      </c>
      <c r="J4" s="918"/>
    </row>
    <row r="5" spans="1:10">
      <c r="A5" s="88" t="s">
        <v>112</v>
      </c>
      <c r="B5" s="89"/>
      <c r="C5" s="919" t="s">
        <v>441</v>
      </c>
      <c r="D5" s="920"/>
      <c r="E5" s="919" t="s">
        <v>524</v>
      </c>
      <c r="F5" s="920"/>
      <c r="G5" s="919"/>
      <c r="H5" s="920"/>
      <c r="I5" s="919"/>
      <c r="J5" s="921"/>
    </row>
    <row r="6" spans="1:10">
      <c r="A6" s="88" t="s">
        <v>113</v>
      </c>
      <c r="B6" s="89"/>
      <c r="C6" s="922" t="s">
        <v>449</v>
      </c>
      <c r="D6" s="923"/>
      <c r="E6" s="501" t="s">
        <v>525</v>
      </c>
      <c r="F6" s="502"/>
      <c r="G6" s="924"/>
      <c r="H6" s="925"/>
      <c r="I6" s="924"/>
      <c r="J6" s="926"/>
    </row>
    <row r="7" spans="1:10">
      <c r="A7" s="88" t="s">
        <v>114</v>
      </c>
      <c r="B7" s="89"/>
      <c r="C7" s="922" t="s">
        <v>498</v>
      </c>
      <c r="D7" s="923"/>
      <c r="E7" s="922" t="s">
        <v>498</v>
      </c>
      <c r="F7" s="923"/>
      <c r="G7" s="924"/>
      <c r="H7" s="925"/>
      <c r="I7" s="924"/>
      <c r="J7" s="926"/>
    </row>
    <row r="8" spans="1:10">
      <c r="A8" s="88" t="s">
        <v>115</v>
      </c>
      <c r="B8" s="89"/>
      <c r="C8" s="922" t="s">
        <v>451</v>
      </c>
      <c r="D8" s="923"/>
      <c r="E8" s="922" t="s">
        <v>451</v>
      </c>
      <c r="F8" s="923"/>
      <c r="G8" s="924"/>
      <c r="H8" s="925"/>
      <c r="I8" s="924"/>
      <c r="J8" s="926"/>
    </row>
    <row r="9" spans="1:10">
      <c r="A9" s="88" t="s">
        <v>116</v>
      </c>
      <c r="B9" s="89"/>
      <c r="C9" s="922" t="s">
        <v>452</v>
      </c>
      <c r="D9" s="923"/>
      <c r="E9" s="922" t="s">
        <v>452</v>
      </c>
      <c r="F9" s="923"/>
      <c r="G9" s="924"/>
      <c r="H9" s="925"/>
      <c r="I9" s="924"/>
      <c r="J9" s="926"/>
    </row>
    <row r="10" spans="1:10">
      <c r="A10" s="88" t="s">
        <v>117</v>
      </c>
      <c r="B10" s="89"/>
      <c r="C10" s="922" t="s">
        <v>453</v>
      </c>
      <c r="D10" s="923"/>
      <c r="E10" s="922" t="s">
        <v>453</v>
      </c>
      <c r="F10" s="923"/>
      <c r="G10" s="924"/>
      <c r="H10" s="925"/>
      <c r="I10" s="924"/>
      <c r="J10" s="926"/>
    </row>
    <row r="11" spans="1:10">
      <c r="A11" s="88" t="s">
        <v>118</v>
      </c>
      <c r="B11" s="89"/>
      <c r="C11" s="922" t="s">
        <v>499</v>
      </c>
      <c r="D11" s="923"/>
      <c r="E11" s="922" t="s">
        <v>499</v>
      </c>
      <c r="F11" s="923"/>
      <c r="G11" s="924"/>
      <c r="H11" s="925"/>
      <c r="I11" s="924"/>
      <c r="J11" s="926"/>
    </row>
    <row r="12" spans="1:10">
      <c r="A12" s="88" t="s">
        <v>119</v>
      </c>
      <c r="B12" s="89"/>
      <c r="C12" s="922" t="s">
        <v>500</v>
      </c>
      <c r="D12" s="923"/>
      <c r="E12" s="922" t="s">
        <v>500</v>
      </c>
      <c r="F12" s="923"/>
      <c r="G12" s="924"/>
      <c r="H12" s="925"/>
      <c r="I12" s="924"/>
      <c r="J12" s="926"/>
    </row>
    <row r="13" spans="1:10">
      <c r="A13" s="88" t="s">
        <v>120</v>
      </c>
      <c r="B13" s="89"/>
      <c r="C13" s="501" t="s">
        <v>501</v>
      </c>
      <c r="D13" s="91" t="s">
        <v>502</v>
      </c>
      <c r="E13" s="501" t="s">
        <v>526</v>
      </c>
      <c r="F13" s="91" t="s">
        <v>527</v>
      </c>
      <c r="G13" s="501"/>
      <c r="H13" s="91"/>
      <c r="I13" s="501"/>
      <c r="J13" s="92"/>
    </row>
    <row r="14" spans="1:10">
      <c r="A14" s="88" t="s">
        <v>121</v>
      </c>
      <c r="B14" s="89"/>
      <c r="C14" s="924" t="s">
        <v>503</v>
      </c>
      <c r="D14" s="925"/>
      <c r="E14" s="501" t="s">
        <v>528</v>
      </c>
      <c r="F14" s="502"/>
      <c r="G14" s="924"/>
      <c r="H14" s="925"/>
      <c r="I14" s="924"/>
      <c r="J14" s="926"/>
    </row>
    <row r="15" spans="1:10">
      <c r="A15" s="88" t="s">
        <v>122</v>
      </c>
      <c r="B15" s="89"/>
      <c r="C15" s="924" t="s">
        <v>504</v>
      </c>
      <c r="D15" s="925"/>
      <c r="E15" s="501" t="s">
        <v>529</v>
      </c>
      <c r="F15" s="502"/>
      <c r="G15" s="924"/>
      <c r="H15" s="925"/>
      <c r="I15" s="924"/>
      <c r="J15" s="926"/>
    </row>
    <row r="16" spans="1:10">
      <c r="A16" s="88" t="s">
        <v>123</v>
      </c>
      <c r="B16" s="89"/>
      <c r="C16" s="924" t="s">
        <v>505</v>
      </c>
      <c r="D16" s="925"/>
      <c r="E16" s="501" t="s">
        <v>530</v>
      </c>
      <c r="F16" s="502"/>
      <c r="G16" s="924"/>
      <c r="H16" s="925"/>
      <c r="I16" s="924"/>
      <c r="J16" s="926"/>
    </row>
    <row r="17" spans="1:10">
      <c r="A17" s="88" t="s">
        <v>124</v>
      </c>
      <c r="B17" s="89"/>
      <c r="C17" s="924" t="s">
        <v>506</v>
      </c>
      <c r="D17" s="925"/>
      <c r="E17" s="501" t="s">
        <v>531</v>
      </c>
      <c r="F17" s="502"/>
      <c r="G17" s="924"/>
      <c r="H17" s="925"/>
      <c r="I17" s="924"/>
      <c r="J17" s="926"/>
    </row>
    <row r="18" spans="1:10">
      <c r="A18" s="88" t="s">
        <v>125</v>
      </c>
      <c r="B18" s="89"/>
      <c r="C18" s="924" t="s">
        <v>507</v>
      </c>
      <c r="D18" s="925"/>
      <c r="E18" s="501" t="s">
        <v>532</v>
      </c>
      <c r="F18" s="502"/>
      <c r="G18" s="924"/>
      <c r="H18" s="925"/>
      <c r="I18" s="924"/>
      <c r="J18" s="926"/>
    </row>
    <row r="19" spans="1:10">
      <c r="A19" s="88" t="s">
        <v>126</v>
      </c>
      <c r="B19" s="89"/>
      <c r="C19" s="924" t="s">
        <v>470</v>
      </c>
      <c r="D19" s="925"/>
      <c r="E19" s="501" t="s">
        <v>533</v>
      </c>
      <c r="F19" s="502"/>
      <c r="G19" s="924"/>
      <c r="H19" s="925"/>
      <c r="I19" s="924"/>
      <c r="J19" s="926"/>
    </row>
    <row r="20" spans="1:10">
      <c r="A20" s="88" t="s">
        <v>127</v>
      </c>
      <c r="B20" s="89"/>
      <c r="C20" s="924" t="s">
        <v>508</v>
      </c>
      <c r="D20" s="925"/>
      <c r="E20" s="924" t="s">
        <v>508</v>
      </c>
      <c r="F20" s="925"/>
      <c r="G20" s="924"/>
      <c r="H20" s="925"/>
      <c r="I20" s="924"/>
      <c r="J20" s="926"/>
    </row>
    <row r="21" spans="1:10">
      <c r="A21" s="88" t="s">
        <v>128</v>
      </c>
      <c r="B21" s="89"/>
      <c r="C21" s="924" t="s">
        <v>509</v>
      </c>
      <c r="D21" s="925"/>
      <c r="E21" s="924" t="s">
        <v>467</v>
      </c>
      <c r="F21" s="925"/>
      <c r="G21" s="924"/>
      <c r="H21" s="925"/>
      <c r="I21" s="924"/>
      <c r="J21" s="926"/>
    </row>
    <row r="22" spans="1:10">
      <c r="A22" s="93" t="s">
        <v>129</v>
      </c>
      <c r="B22" s="89"/>
      <c r="C22" s="924" t="s">
        <v>495</v>
      </c>
      <c r="D22" s="925"/>
      <c r="E22" s="924" t="s">
        <v>495</v>
      </c>
      <c r="F22" s="925"/>
      <c r="G22" s="924"/>
      <c r="H22" s="925"/>
      <c r="I22" s="924"/>
      <c r="J22" s="926"/>
    </row>
    <row r="23" spans="1:10">
      <c r="A23" s="94" t="s">
        <v>130</v>
      </c>
      <c r="B23" s="89" t="s">
        <v>131</v>
      </c>
      <c r="C23" s="924" t="s">
        <v>460</v>
      </c>
      <c r="D23" s="925"/>
      <c r="E23" s="924" t="s">
        <v>460</v>
      </c>
      <c r="F23" s="925"/>
      <c r="G23" s="924"/>
      <c r="H23" s="925"/>
      <c r="I23" s="924"/>
      <c r="J23" s="926"/>
    </row>
    <row r="24" spans="1:10">
      <c r="A24" s="318"/>
      <c r="B24" s="319" t="s">
        <v>132</v>
      </c>
      <c r="C24" s="924" t="s">
        <v>465</v>
      </c>
      <c r="D24" s="925"/>
      <c r="E24" s="924" t="s">
        <v>465</v>
      </c>
      <c r="F24" s="925"/>
      <c r="G24" s="924"/>
      <c r="H24" s="925"/>
      <c r="I24" s="924"/>
      <c r="J24" s="926"/>
    </row>
    <row r="25" spans="1:10">
      <c r="A25" s="318"/>
      <c r="B25" s="319" t="s">
        <v>133</v>
      </c>
      <c r="C25" s="924" t="s">
        <v>510</v>
      </c>
      <c r="D25" s="925"/>
      <c r="E25" s="924" t="s">
        <v>510</v>
      </c>
      <c r="F25" s="925"/>
      <c r="G25" s="924"/>
      <c r="H25" s="925"/>
      <c r="I25" s="924"/>
      <c r="J25" s="926"/>
    </row>
    <row r="26" spans="1:10">
      <c r="A26" s="318"/>
      <c r="B26" s="319" t="s">
        <v>134</v>
      </c>
      <c r="C26" s="924" t="s">
        <v>467</v>
      </c>
      <c r="D26" s="925"/>
      <c r="E26" s="924" t="s">
        <v>467</v>
      </c>
      <c r="F26" s="925"/>
      <c r="G26" s="924"/>
      <c r="H26" s="925"/>
      <c r="I26" s="924"/>
      <c r="J26" s="926"/>
    </row>
    <row r="27" spans="1:10">
      <c r="A27" s="318"/>
      <c r="B27" s="319" t="s">
        <v>135</v>
      </c>
      <c r="C27" s="580" t="s">
        <v>511</v>
      </c>
      <c r="D27" s="501" t="s">
        <v>511</v>
      </c>
      <c r="E27" s="585" t="s">
        <v>511</v>
      </c>
      <c r="F27" s="585" t="s">
        <v>511</v>
      </c>
      <c r="G27" s="501"/>
      <c r="H27" s="501"/>
      <c r="I27" s="501"/>
      <c r="J27" s="92"/>
    </row>
    <row r="28" spans="1:10">
      <c r="A28" s="320"/>
      <c r="B28" s="321" t="s">
        <v>136</v>
      </c>
      <c r="C28" s="924"/>
      <c r="D28" s="925"/>
      <c r="E28" s="924"/>
      <c r="F28" s="925"/>
      <c r="G28" s="924"/>
      <c r="H28" s="925"/>
      <c r="I28" s="924"/>
      <c r="J28" s="926"/>
    </row>
    <row r="29" spans="1:10">
      <c r="A29" s="322" t="s">
        <v>137</v>
      </c>
      <c r="B29" s="323"/>
      <c r="C29" s="927" t="s">
        <v>469</v>
      </c>
      <c r="D29" s="928"/>
      <c r="E29" s="927" t="s">
        <v>469</v>
      </c>
      <c r="F29" s="928"/>
      <c r="G29" s="927"/>
      <c r="H29" s="928"/>
      <c r="I29" s="927"/>
      <c r="J29" s="929"/>
    </row>
    <row r="30" spans="1:10">
      <c r="A30" s="324" t="s">
        <v>138</v>
      </c>
      <c r="B30" s="325"/>
      <c r="C30" s="927"/>
      <c r="D30" s="928"/>
      <c r="E30" s="927"/>
      <c r="F30" s="928"/>
      <c r="G30" s="927"/>
      <c r="H30" s="928"/>
      <c r="I30" s="927"/>
      <c r="J30" s="929"/>
    </row>
    <row r="31" spans="1:10" ht="16.5" thickBot="1">
      <c r="A31" s="326" t="s">
        <v>201</v>
      </c>
      <c r="B31" s="327"/>
      <c r="C31" s="930"/>
      <c r="D31" s="931"/>
      <c r="E31" s="930"/>
      <c r="F31" s="931"/>
      <c r="G31" s="930"/>
      <c r="H31" s="931"/>
      <c r="I31" s="930"/>
      <c r="J31" s="932"/>
    </row>
  </sheetData>
  <mergeCells count="97">
    <mergeCell ref="C31:D31"/>
    <mergeCell ref="E31:F31"/>
    <mergeCell ref="G31:H31"/>
    <mergeCell ref="I31:J31"/>
    <mergeCell ref="C30:D30"/>
    <mergeCell ref="E30:F30"/>
    <mergeCell ref="G30:H30"/>
    <mergeCell ref="I30:J30"/>
    <mergeCell ref="C28:D28"/>
    <mergeCell ref="G28:H28"/>
    <mergeCell ref="I28:J28"/>
    <mergeCell ref="C29:D29"/>
    <mergeCell ref="G29:H29"/>
    <mergeCell ref="I29:J29"/>
    <mergeCell ref="E28:F28"/>
    <mergeCell ref="E29:F29"/>
    <mergeCell ref="C25:D25"/>
    <mergeCell ref="G25:H25"/>
    <mergeCell ref="I25:J25"/>
    <mergeCell ref="C26:D26"/>
    <mergeCell ref="G26:H26"/>
    <mergeCell ref="I26:J26"/>
    <mergeCell ref="E26:F26"/>
    <mergeCell ref="E25:F25"/>
    <mergeCell ref="C23:D23"/>
    <mergeCell ref="G23:H23"/>
    <mergeCell ref="I23:J23"/>
    <mergeCell ref="C24:D24"/>
    <mergeCell ref="G24:H24"/>
    <mergeCell ref="I24:J24"/>
    <mergeCell ref="E23:F23"/>
    <mergeCell ref="E24:F24"/>
    <mergeCell ref="C21:D21"/>
    <mergeCell ref="G21:H21"/>
    <mergeCell ref="I21:J21"/>
    <mergeCell ref="C22:D22"/>
    <mergeCell ref="G22:H22"/>
    <mergeCell ref="I22:J22"/>
    <mergeCell ref="E21:F21"/>
    <mergeCell ref="E22:F22"/>
    <mergeCell ref="C19:D19"/>
    <mergeCell ref="G19:H19"/>
    <mergeCell ref="I19:J19"/>
    <mergeCell ref="C20:D20"/>
    <mergeCell ref="G20:H20"/>
    <mergeCell ref="I20:J20"/>
    <mergeCell ref="E20:F20"/>
    <mergeCell ref="C17:D17"/>
    <mergeCell ref="G17:H17"/>
    <mergeCell ref="I17:J17"/>
    <mergeCell ref="C18:D18"/>
    <mergeCell ref="G18:H18"/>
    <mergeCell ref="I18:J18"/>
    <mergeCell ref="C15:D15"/>
    <mergeCell ref="G15:H15"/>
    <mergeCell ref="I15:J15"/>
    <mergeCell ref="C16:D16"/>
    <mergeCell ref="G16:H16"/>
    <mergeCell ref="I16:J16"/>
    <mergeCell ref="C12:D12"/>
    <mergeCell ref="G12:H12"/>
    <mergeCell ref="I12:J12"/>
    <mergeCell ref="C14:D14"/>
    <mergeCell ref="G14:H14"/>
    <mergeCell ref="I14:J14"/>
    <mergeCell ref="E12:F12"/>
    <mergeCell ref="C10:D10"/>
    <mergeCell ref="G10:H10"/>
    <mergeCell ref="I10:J10"/>
    <mergeCell ref="C11:D11"/>
    <mergeCell ref="G11:H11"/>
    <mergeCell ref="I11:J11"/>
    <mergeCell ref="E10:F10"/>
    <mergeCell ref="E11:F11"/>
    <mergeCell ref="C8:D8"/>
    <mergeCell ref="G8:H8"/>
    <mergeCell ref="I8:J8"/>
    <mergeCell ref="C9:D9"/>
    <mergeCell ref="G9:H9"/>
    <mergeCell ref="I9:J9"/>
    <mergeCell ref="E9:F9"/>
    <mergeCell ref="E8:F8"/>
    <mergeCell ref="C6:D6"/>
    <mergeCell ref="G6:H6"/>
    <mergeCell ref="I6:J6"/>
    <mergeCell ref="C7:D7"/>
    <mergeCell ref="G7:H7"/>
    <mergeCell ref="I7:J7"/>
    <mergeCell ref="E7:F7"/>
    <mergeCell ref="C5:D5"/>
    <mergeCell ref="E5:F5"/>
    <mergeCell ref="G5:H5"/>
    <mergeCell ref="I5:J5"/>
    <mergeCell ref="C4:D4"/>
    <mergeCell ref="E4:F4"/>
    <mergeCell ref="G4:H4"/>
    <mergeCell ref="I4:J4"/>
  </mergeCells>
  <phoneticPr fontId="41" type="noConversion"/>
  <pageMargins left="0.74803149606299213" right="0.74803149606299213" top="0.78740157480314965" bottom="0.59055118110236227" header="0.51181102362204722" footer="0.39370078740157483"/>
  <pageSetup paperSize="9" orientation="landscape" r:id="rId1"/>
  <headerFooter alignWithMargins="0">
    <oddFooter>&amp;C&amp;"Arial,Normal"&amp;10NBR Nordic Beet Research</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J31"/>
  <sheetViews>
    <sheetView showGridLines="0" zoomScaleNormal="100" zoomScaleSheetLayoutView="100" workbookViewId="0">
      <selection activeCell="E32" sqref="E32"/>
    </sheetView>
  </sheetViews>
  <sheetFormatPr defaultRowHeight="15.75"/>
  <cols>
    <col min="2" max="2" width="30.25" customWidth="1"/>
  </cols>
  <sheetData>
    <row r="1" spans="1:10">
      <c r="A1" s="1" t="s">
        <v>59</v>
      </c>
      <c r="B1" s="78"/>
      <c r="C1" s="78"/>
      <c r="D1" s="78"/>
      <c r="E1" s="78"/>
      <c r="F1" s="79"/>
      <c r="G1" s="79"/>
      <c r="H1" s="79"/>
      <c r="I1" s="79"/>
      <c r="J1" s="80" t="s">
        <v>340</v>
      </c>
    </row>
    <row r="2" spans="1:10" ht="16.5" thickBot="1">
      <c r="A2" s="79"/>
      <c r="B2" s="79"/>
      <c r="C2" s="79"/>
      <c r="D2" s="79"/>
      <c r="E2" s="79"/>
      <c r="F2" s="79"/>
      <c r="G2" s="79"/>
      <c r="H2" s="79"/>
      <c r="I2" s="79"/>
      <c r="J2" s="81"/>
    </row>
    <row r="3" spans="1:10" ht="16.5" thickBot="1">
      <c r="A3" s="82" t="s">
        <v>109</v>
      </c>
      <c r="B3" s="83"/>
      <c r="C3" s="84" t="s">
        <v>141</v>
      </c>
      <c r="D3" s="84"/>
      <c r="E3" s="83"/>
      <c r="F3" s="83"/>
      <c r="G3" s="84" t="s">
        <v>483</v>
      </c>
      <c r="H3" s="84"/>
      <c r="I3" s="84"/>
      <c r="J3" s="85" t="s">
        <v>139</v>
      </c>
    </row>
    <row r="4" spans="1:10" ht="16.5" thickTop="1">
      <c r="A4" s="86" t="s">
        <v>110</v>
      </c>
      <c r="B4" s="87"/>
      <c r="C4" s="916" t="s">
        <v>448</v>
      </c>
      <c r="D4" s="917"/>
      <c r="E4" s="916" t="s">
        <v>537</v>
      </c>
      <c r="F4" s="917"/>
      <c r="G4" s="916" t="s">
        <v>140</v>
      </c>
      <c r="H4" s="917"/>
      <c r="I4" s="916" t="s">
        <v>111</v>
      </c>
      <c r="J4" s="918"/>
    </row>
    <row r="5" spans="1:10">
      <c r="A5" s="88" t="s">
        <v>112</v>
      </c>
      <c r="B5" s="89"/>
      <c r="C5" s="919" t="s">
        <v>427</v>
      </c>
      <c r="D5" s="920"/>
      <c r="E5" s="919" t="s">
        <v>545</v>
      </c>
      <c r="F5" s="920"/>
      <c r="G5" s="919"/>
      <c r="H5" s="920"/>
      <c r="I5" s="919"/>
      <c r="J5" s="921"/>
    </row>
    <row r="6" spans="1:10">
      <c r="A6" s="88" t="s">
        <v>113</v>
      </c>
      <c r="B6" s="89"/>
      <c r="C6" s="922" t="s">
        <v>449</v>
      </c>
      <c r="D6" s="923"/>
      <c r="E6" s="501" t="s">
        <v>525</v>
      </c>
      <c r="F6" s="502"/>
      <c r="G6" s="924"/>
      <c r="H6" s="925"/>
      <c r="I6" s="924"/>
      <c r="J6" s="926"/>
    </row>
    <row r="7" spans="1:10">
      <c r="A7" s="88" t="s">
        <v>114</v>
      </c>
      <c r="B7" s="89"/>
      <c r="C7" s="922" t="s">
        <v>488</v>
      </c>
      <c r="D7" s="923"/>
      <c r="E7" s="922" t="s">
        <v>488</v>
      </c>
      <c r="F7" s="923"/>
      <c r="G7" s="924"/>
      <c r="H7" s="925"/>
      <c r="I7" s="924"/>
      <c r="J7" s="926"/>
    </row>
    <row r="8" spans="1:10">
      <c r="A8" s="88" t="s">
        <v>115</v>
      </c>
      <c r="B8" s="89"/>
      <c r="C8" s="922" t="s">
        <v>451</v>
      </c>
      <c r="D8" s="923"/>
      <c r="E8" s="922" t="s">
        <v>451</v>
      </c>
      <c r="F8" s="923"/>
      <c r="G8" s="924"/>
      <c r="H8" s="925"/>
      <c r="I8" s="924"/>
      <c r="J8" s="926"/>
    </row>
    <row r="9" spans="1:10">
      <c r="A9" s="88" t="s">
        <v>116</v>
      </c>
      <c r="B9" s="89"/>
      <c r="C9" s="922" t="s">
        <v>452</v>
      </c>
      <c r="D9" s="923"/>
      <c r="E9" s="922" t="s">
        <v>452</v>
      </c>
      <c r="F9" s="923"/>
      <c r="G9" s="924"/>
      <c r="H9" s="925"/>
      <c r="I9" s="924"/>
      <c r="J9" s="926"/>
    </row>
    <row r="10" spans="1:10">
      <c r="A10" s="88" t="s">
        <v>117</v>
      </c>
      <c r="B10" s="89"/>
      <c r="C10" s="922" t="s">
        <v>453</v>
      </c>
      <c r="D10" s="923"/>
      <c r="E10" s="922" t="s">
        <v>453</v>
      </c>
      <c r="F10" s="923"/>
      <c r="G10" s="924"/>
      <c r="H10" s="925"/>
      <c r="I10" s="924"/>
      <c r="J10" s="926"/>
    </row>
    <row r="11" spans="1:10">
      <c r="A11" s="88" t="s">
        <v>118</v>
      </c>
      <c r="B11" s="89"/>
      <c r="C11" s="922" t="s">
        <v>454</v>
      </c>
      <c r="D11" s="923"/>
      <c r="E11" s="922" t="s">
        <v>454</v>
      </c>
      <c r="F11" s="923"/>
      <c r="G11" s="924"/>
      <c r="H11" s="925"/>
      <c r="I11" s="924"/>
      <c r="J11" s="926"/>
    </row>
    <row r="12" spans="1:10">
      <c r="A12" s="88" t="s">
        <v>119</v>
      </c>
      <c r="B12" s="89"/>
      <c r="C12" s="922" t="s">
        <v>455</v>
      </c>
      <c r="D12" s="923"/>
      <c r="E12" s="922" t="s">
        <v>455</v>
      </c>
      <c r="F12" s="923"/>
      <c r="G12" s="924"/>
      <c r="H12" s="925"/>
      <c r="I12" s="924"/>
      <c r="J12" s="926"/>
    </row>
    <row r="13" spans="1:10">
      <c r="A13" s="88" t="s">
        <v>120</v>
      </c>
      <c r="B13" s="89"/>
      <c r="C13" s="501" t="s">
        <v>489</v>
      </c>
      <c r="D13" s="91" t="s">
        <v>490</v>
      </c>
      <c r="E13" s="501" t="s">
        <v>546</v>
      </c>
      <c r="F13" s="91" t="s">
        <v>547</v>
      </c>
      <c r="G13" s="501"/>
      <c r="H13" s="91"/>
      <c r="I13" s="501"/>
      <c r="J13" s="92"/>
    </row>
    <row r="14" spans="1:10">
      <c r="A14" s="88" t="s">
        <v>121</v>
      </c>
      <c r="B14" s="89"/>
      <c r="C14" s="924" t="s">
        <v>491</v>
      </c>
      <c r="D14" s="925"/>
      <c r="E14" s="501" t="s">
        <v>548</v>
      </c>
      <c r="F14" s="502"/>
      <c r="G14" s="924"/>
      <c r="H14" s="925"/>
      <c r="I14" s="924"/>
      <c r="J14" s="926"/>
    </row>
    <row r="15" spans="1:10">
      <c r="A15" s="88" t="s">
        <v>122</v>
      </c>
      <c r="B15" s="89"/>
      <c r="C15" s="924" t="s">
        <v>492</v>
      </c>
      <c r="D15" s="925"/>
      <c r="E15" s="501" t="s">
        <v>549</v>
      </c>
      <c r="F15" s="502"/>
      <c r="G15" s="924"/>
      <c r="H15" s="925"/>
      <c r="I15" s="924"/>
      <c r="J15" s="926"/>
    </row>
    <row r="16" spans="1:10">
      <c r="A16" s="88" t="s">
        <v>123</v>
      </c>
      <c r="B16" s="89"/>
      <c r="C16" s="924" t="s">
        <v>465</v>
      </c>
      <c r="D16" s="925"/>
      <c r="E16" s="501" t="s">
        <v>530</v>
      </c>
      <c r="F16" s="502"/>
      <c r="G16" s="924"/>
      <c r="H16" s="925"/>
      <c r="I16" s="924"/>
      <c r="J16" s="926"/>
    </row>
    <row r="17" spans="1:10">
      <c r="A17" s="88" t="s">
        <v>124</v>
      </c>
      <c r="B17" s="89"/>
      <c r="C17" s="924" t="s">
        <v>461</v>
      </c>
      <c r="D17" s="925"/>
      <c r="E17" s="501" t="s">
        <v>461</v>
      </c>
      <c r="F17" s="502"/>
      <c r="G17" s="924"/>
      <c r="H17" s="925"/>
      <c r="I17" s="924"/>
      <c r="J17" s="926"/>
    </row>
    <row r="18" spans="1:10">
      <c r="A18" s="88" t="s">
        <v>125</v>
      </c>
      <c r="B18" s="89"/>
      <c r="C18" s="924" t="s">
        <v>493</v>
      </c>
      <c r="D18" s="925"/>
      <c r="E18" s="501" t="s">
        <v>550</v>
      </c>
      <c r="F18" s="502"/>
      <c r="G18" s="924"/>
      <c r="H18" s="925"/>
      <c r="I18" s="924"/>
      <c r="J18" s="926"/>
    </row>
    <row r="19" spans="1:10">
      <c r="A19" s="88" t="s">
        <v>126</v>
      </c>
      <c r="B19" s="89"/>
      <c r="C19" s="924" t="s">
        <v>494</v>
      </c>
      <c r="D19" s="925"/>
      <c r="E19" s="501" t="s">
        <v>551</v>
      </c>
      <c r="F19" s="502"/>
      <c r="G19" s="924"/>
      <c r="H19" s="925"/>
      <c r="I19" s="924"/>
      <c r="J19" s="926"/>
    </row>
    <row r="20" spans="1:10">
      <c r="A20" s="88" t="s">
        <v>127</v>
      </c>
      <c r="B20" s="89"/>
      <c r="C20" s="924" t="s">
        <v>467</v>
      </c>
      <c r="D20" s="925"/>
      <c r="E20" s="924" t="s">
        <v>467</v>
      </c>
      <c r="F20" s="925"/>
      <c r="G20" s="924"/>
      <c r="H20" s="925"/>
      <c r="I20" s="924"/>
      <c r="J20" s="926"/>
    </row>
    <row r="21" spans="1:10">
      <c r="A21" s="88" t="s">
        <v>128</v>
      </c>
      <c r="B21" s="89"/>
      <c r="C21" s="924" t="s">
        <v>467</v>
      </c>
      <c r="D21" s="925"/>
      <c r="E21" s="924" t="s">
        <v>467</v>
      </c>
      <c r="F21" s="925"/>
      <c r="G21" s="924"/>
      <c r="H21" s="925"/>
      <c r="I21" s="924"/>
      <c r="J21" s="926"/>
    </row>
    <row r="22" spans="1:10">
      <c r="A22" s="93" t="s">
        <v>129</v>
      </c>
      <c r="B22" s="89"/>
      <c r="C22" s="924" t="s">
        <v>495</v>
      </c>
      <c r="D22" s="925"/>
      <c r="E22" s="924" t="s">
        <v>495</v>
      </c>
      <c r="F22" s="925"/>
      <c r="G22" s="924"/>
      <c r="H22" s="925"/>
      <c r="I22" s="924"/>
      <c r="J22" s="926"/>
    </row>
    <row r="23" spans="1:10">
      <c r="A23" s="94" t="s">
        <v>130</v>
      </c>
      <c r="B23" s="89" t="s">
        <v>131</v>
      </c>
      <c r="C23" s="924" t="s">
        <v>496</v>
      </c>
      <c r="D23" s="925"/>
      <c r="E23" s="924" t="s">
        <v>496</v>
      </c>
      <c r="F23" s="925"/>
      <c r="G23" s="924"/>
      <c r="H23" s="925"/>
      <c r="I23" s="924"/>
      <c r="J23" s="926"/>
    </row>
    <row r="24" spans="1:10">
      <c r="A24" s="318"/>
      <c r="B24" s="319" t="s">
        <v>132</v>
      </c>
      <c r="C24" s="924" t="s">
        <v>465</v>
      </c>
      <c r="D24" s="925"/>
      <c r="E24" s="924" t="s">
        <v>465</v>
      </c>
      <c r="F24" s="925"/>
      <c r="G24" s="924"/>
      <c r="H24" s="925"/>
      <c r="I24" s="924"/>
      <c r="J24" s="926"/>
    </row>
    <row r="25" spans="1:10">
      <c r="A25" s="318"/>
      <c r="B25" s="319" t="s">
        <v>133</v>
      </c>
      <c r="C25" s="924" t="s">
        <v>466</v>
      </c>
      <c r="D25" s="925"/>
      <c r="E25" s="924" t="s">
        <v>466</v>
      </c>
      <c r="F25" s="925"/>
      <c r="G25" s="924"/>
      <c r="H25" s="925"/>
      <c r="I25" s="924"/>
      <c r="J25" s="926"/>
    </row>
    <row r="26" spans="1:10">
      <c r="A26" s="318"/>
      <c r="B26" s="319" t="s">
        <v>134</v>
      </c>
      <c r="C26" s="924" t="s">
        <v>467</v>
      </c>
      <c r="D26" s="925"/>
      <c r="E26" s="924" t="s">
        <v>467</v>
      </c>
      <c r="F26" s="925"/>
      <c r="G26" s="924"/>
      <c r="H26" s="925"/>
      <c r="I26" s="924"/>
      <c r="J26" s="926"/>
    </row>
    <row r="27" spans="1:10">
      <c r="A27" s="318"/>
      <c r="B27" s="319" t="s">
        <v>135</v>
      </c>
      <c r="C27" s="501" t="s">
        <v>468</v>
      </c>
      <c r="D27" s="585" t="s">
        <v>468</v>
      </c>
      <c r="E27" s="501" t="s">
        <v>511</v>
      </c>
      <c r="F27" s="501" t="s">
        <v>511</v>
      </c>
      <c r="G27" s="501"/>
      <c r="H27" s="501"/>
      <c r="I27" s="501"/>
      <c r="J27" s="92"/>
    </row>
    <row r="28" spans="1:10">
      <c r="A28" s="320"/>
      <c r="B28" s="321" t="s">
        <v>136</v>
      </c>
      <c r="C28" s="924"/>
      <c r="D28" s="925"/>
      <c r="E28" s="924"/>
      <c r="F28" s="925"/>
      <c r="G28" s="924"/>
      <c r="H28" s="925"/>
      <c r="I28" s="924"/>
      <c r="J28" s="926"/>
    </row>
    <row r="29" spans="1:10">
      <c r="A29" s="322" t="s">
        <v>137</v>
      </c>
      <c r="B29" s="323"/>
      <c r="C29" s="927" t="s">
        <v>469</v>
      </c>
      <c r="D29" s="928"/>
      <c r="E29" s="927" t="s">
        <v>469</v>
      </c>
      <c r="F29" s="928"/>
      <c r="G29" s="927"/>
      <c r="H29" s="928"/>
      <c r="I29" s="927"/>
      <c r="J29" s="929"/>
    </row>
    <row r="30" spans="1:10">
      <c r="A30" s="324" t="s">
        <v>138</v>
      </c>
      <c r="B30" s="325"/>
      <c r="C30" s="927"/>
      <c r="D30" s="928"/>
      <c r="E30" s="927"/>
      <c r="F30" s="928"/>
      <c r="G30" s="927"/>
      <c r="H30" s="928"/>
      <c r="I30" s="927"/>
      <c r="J30" s="929"/>
    </row>
    <row r="31" spans="1:10" ht="16.5" thickBot="1">
      <c r="A31" s="326" t="s">
        <v>201</v>
      </c>
      <c r="B31" s="327"/>
      <c r="C31" s="930"/>
      <c r="D31" s="931"/>
      <c r="E31" s="930"/>
      <c r="F31" s="931"/>
      <c r="G31" s="930"/>
      <c r="H31" s="931"/>
      <c r="I31" s="930"/>
      <c r="J31" s="932"/>
    </row>
  </sheetData>
  <mergeCells count="97">
    <mergeCell ref="C30:D30"/>
    <mergeCell ref="E30:F30"/>
    <mergeCell ref="G30:H30"/>
    <mergeCell ref="I30:J30"/>
    <mergeCell ref="C31:D31"/>
    <mergeCell ref="E31:F31"/>
    <mergeCell ref="G31:H31"/>
    <mergeCell ref="I31:J31"/>
    <mergeCell ref="C28:D28"/>
    <mergeCell ref="E28:F28"/>
    <mergeCell ref="G28:H28"/>
    <mergeCell ref="I28:J28"/>
    <mergeCell ref="C29:D29"/>
    <mergeCell ref="E29:F29"/>
    <mergeCell ref="G29:H29"/>
    <mergeCell ref="I29:J29"/>
    <mergeCell ref="C25:D25"/>
    <mergeCell ref="G25:H25"/>
    <mergeCell ref="I25:J25"/>
    <mergeCell ref="C26:D26"/>
    <mergeCell ref="E26:F26"/>
    <mergeCell ref="G26:H26"/>
    <mergeCell ref="I26:J26"/>
    <mergeCell ref="E25:F25"/>
    <mergeCell ref="C23:D23"/>
    <mergeCell ref="G23:H23"/>
    <mergeCell ref="I23:J23"/>
    <mergeCell ref="C24:D24"/>
    <mergeCell ref="G24:H24"/>
    <mergeCell ref="I24:J24"/>
    <mergeCell ref="E23:F23"/>
    <mergeCell ref="E24:F24"/>
    <mergeCell ref="C21:D21"/>
    <mergeCell ref="E21:F21"/>
    <mergeCell ref="G21:H21"/>
    <mergeCell ref="I21:J21"/>
    <mergeCell ref="C22:D22"/>
    <mergeCell ref="E22:F22"/>
    <mergeCell ref="G22:H22"/>
    <mergeCell ref="I22:J22"/>
    <mergeCell ref="C19:D19"/>
    <mergeCell ref="G19:H19"/>
    <mergeCell ref="I19:J19"/>
    <mergeCell ref="C20:D20"/>
    <mergeCell ref="E20:F20"/>
    <mergeCell ref="G20:H20"/>
    <mergeCell ref="I20:J20"/>
    <mergeCell ref="C17:D17"/>
    <mergeCell ref="G17:H17"/>
    <mergeCell ref="I17:J17"/>
    <mergeCell ref="C18:D18"/>
    <mergeCell ref="G18:H18"/>
    <mergeCell ref="I18:J18"/>
    <mergeCell ref="C15:D15"/>
    <mergeCell ref="G15:H15"/>
    <mergeCell ref="I15:J15"/>
    <mergeCell ref="C16:D16"/>
    <mergeCell ref="G16:H16"/>
    <mergeCell ref="I16:J16"/>
    <mergeCell ref="C12:D12"/>
    <mergeCell ref="E12:F12"/>
    <mergeCell ref="G12:H12"/>
    <mergeCell ref="I12:J12"/>
    <mergeCell ref="C14:D14"/>
    <mergeCell ref="G14:H14"/>
    <mergeCell ref="I14:J14"/>
    <mergeCell ref="C10:D10"/>
    <mergeCell ref="E10:F10"/>
    <mergeCell ref="G10:H10"/>
    <mergeCell ref="I10:J10"/>
    <mergeCell ref="C11:D11"/>
    <mergeCell ref="E11:F11"/>
    <mergeCell ref="G11:H11"/>
    <mergeCell ref="I11:J11"/>
    <mergeCell ref="C8:D8"/>
    <mergeCell ref="G8:H8"/>
    <mergeCell ref="I8:J8"/>
    <mergeCell ref="C9:D9"/>
    <mergeCell ref="E9:F9"/>
    <mergeCell ref="G9:H9"/>
    <mergeCell ref="I9:J9"/>
    <mergeCell ref="E8:F8"/>
    <mergeCell ref="C6:D6"/>
    <mergeCell ref="G6:H6"/>
    <mergeCell ref="I6:J6"/>
    <mergeCell ref="C7:D7"/>
    <mergeCell ref="E7:F7"/>
    <mergeCell ref="G7:H7"/>
    <mergeCell ref="I7:J7"/>
    <mergeCell ref="C4:D4"/>
    <mergeCell ref="E4:F4"/>
    <mergeCell ref="G4:H4"/>
    <mergeCell ref="I4:J4"/>
    <mergeCell ref="C5:D5"/>
    <mergeCell ref="E5:F5"/>
    <mergeCell ref="G5:H5"/>
    <mergeCell ref="I5:J5"/>
  </mergeCells>
  <pageMargins left="0.74803149606299213" right="0.74803149606299213" top="0.78740157480314965" bottom="0.59055118110236227" header="0.51181102362204722" footer="0.39370078740157483"/>
  <pageSetup paperSize="9" orientation="landscape" r:id="rId1"/>
  <headerFooter alignWithMargins="0">
    <oddFooter>&amp;C&amp;"Arial,Normal"&amp;10NBR Nordic Beet Research</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J31"/>
  <sheetViews>
    <sheetView showGridLines="0" zoomScaleNormal="100" zoomScaleSheetLayoutView="100" workbookViewId="0">
      <selection activeCell="B35" sqref="B35"/>
    </sheetView>
  </sheetViews>
  <sheetFormatPr defaultRowHeight="15.75"/>
  <cols>
    <col min="2" max="2" width="30.25" customWidth="1"/>
  </cols>
  <sheetData>
    <row r="1" spans="1:10">
      <c r="A1" s="1" t="s">
        <v>59</v>
      </c>
      <c r="B1" s="78"/>
      <c r="C1" s="78"/>
      <c r="D1" s="78"/>
      <c r="E1" s="78"/>
      <c r="F1" s="79"/>
      <c r="G1" s="79"/>
      <c r="H1" s="79"/>
      <c r="I1" s="79"/>
      <c r="J1" s="80" t="s">
        <v>340</v>
      </c>
    </row>
    <row r="2" spans="1:10" ht="16.5" thickBot="1">
      <c r="A2" s="79"/>
      <c r="B2" s="79"/>
      <c r="C2" s="79"/>
      <c r="D2" s="79"/>
      <c r="E2" s="79"/>
      <c r="F2" s="79"/>
      <c r="G2" s="79"/>
      <c r="H2" s="79"/>
      <c r="I2" s="79"/>
      <c r="J2" s="81"/>
    </row>
    <row r="3" spans="1:10" ht="16.5" thickBot="1">
      <c r="A3" s="82" t="s">
        <v>109</v>
      </c>
      <c r="B3" s="83"/>
      <c r="C3" s="84" t="s">
        <v>141</v>
      </c>
      <c r="D3" s="84"/>
      <c r="E3" s="83"/>
      <c r="F3" s="83"/>
      <c r="G3" s="84" t="s">
        <v>487</v>
      </c>
      <c r="H3" s="84"/>
      <c r="I3" s="84"/>
      <c r="J3" s="85" t="s">
        <v>139</v>
      </c>
    </row>
    <row r="4" spans="1:10" ht="16.5" thickTop="1">
      <c r="A4" s="86" t="s">
        <v>110</v>
      </c>
      <c r="B4" s="87"/>
      <c r="C4" s="916" t="s">
        <v>584</v>
      </c>
      <c r="D4" s="917"/>
      <c r="E4" s="916" t="s">
        <v>593</v>
      </c>
      <c r="F4" s="917"/>
      <c r="G4" s="916" t="s">
        <v>140</v>
      </c>
      <c r="H4" s="917"/>
      <c r="I4" s="916" t="s">
        <v>111</v>
      </c>
      <c r="J4" s="918"/>
    </row>
    <row r="5" spans="1:10">
      <c r="A5" s="88" t="s">
        <v>112</v>
      </c>
      <c r="B5" s="89"/>
      <c r="C5" s="919" t="s">
        <v>585</v>
      </c>
      <c r="D5" s="920"/>
      <c r="E5" s="919" t="s">
        <v>585</v>
      </c>
      <c r="F5" s="920"/>
      <c r="G5" s="919"/>
      <c r="H5" s="920"/>
      <c r="I5" s="919"/>
      <c r="J5" s="921"/>
    </row>
    <row r="6" spans="1:10">
      <c r="A6" s="88" t="s">
        <v>113</v>
      </c>
      <c r="B6" s="89"/>
      <c r="C6" s="922" t="s">
        <v>449</v>
      </c>
      <c r="D6" s="923"/>
      <c r="E6" s="501" t="s">
        <v>594</v>
      </c>
      <c r="F6" s="502"/>
      <c r="G6" s="924"/>
      <c r="H6" s="925"/>
      <c r="I6" s="924"/>
      <c r="J6" s="926"/>
    </row>
    <row r="7" spans="1:10">
      <c r="A7" s="88" t="s">
        <v>114</v>
      </c>
      <c r="B7" s="89"/>
      <c r="C7" s="922" t="s">
        <v>586</v>
      </c>
      <c r="D7" s="923"/>
      <c r="E7" s="922" t="s">
        <v>586</v>
      </c>
      <c r="F7" s="923"/>
      <c r="G7" s="924"/>
      <c r="H7" s="925"/>
      <c r="I7" s="924"/>
      <c r="J7" s="926"/>
    </row>
    <row r="8" spans="1:10">
      <c r="A8" s="88" t="s">
        <v>115</v>
      </c>
      <c r="B8" s="89"/>
      <c r="C8" s="922" t="s">
        <v>451</v>
      </c>
      <c r="D8" s="923"/>
      <c r="E8" s="922" t="s">
        <v>451</v>
      </c>
      <c r="F8" s="923"/>
      <c r="G8" s="924"/>
      <c r="H8" s="925"/>
      <c r="I8" s="924"/>
      <c r="J8" s="926"/>
    </row>
    <row r="9" spans="1:10">
      <c r="A9" s="88" t="s">
        <v>116</v>
      </c>
      <c r="B9" s="89"/>
      <c r="C9" s="922" t="s">
        <v>587</v>
      </c>
      <c r="D9" s="923"/>
      <c r="E9" s="922" t="s">
        <v>587</v>
      </c>
      <c r="F9" s="923"/>
      <c r="G9" s="924"/>
      <c r="H9" s="925"/>
      <c r="I9" s="924"/>
      <c r="J9" s="926"/>
    </row>
    <row r="10" spans="1:10">
      <c r="A10" s="88" t="s">
        <v>117</v>
      </c>
      <c r="B10" s="89"/>
      <c r="C10" s="922" t="s">
        <v>595</v>
      </c>
      <c r="D10" s="923"/>
      <c r="E10" s="922" t="s">
        <v>595</v>
      </c>
      <c r="F10" s="923"/>
      <c r="G10" s="924"/>
      <c r="H10" s="925"/>
      <c r="I10" s="924"/>
      <c r="J10" s="926"/>
    </row>
    <row r="11" spans="1:10">
      <c r="A11" s="88" t="s">
        <v>118</v>
      </c>
      <c r="B11" s="89"/>
      <c r="C11" s="922" t="s">
        <v>493</v>
      </c>
      <c r="D11" s="923"/>
      <c r="E11" s="922" t="s">
        <v>493</v>
      </c>
      <c r="F11" s="923"/>
      <c r="G11" s="924"/>
      <c r="H11" s="925"/>
      <c r="I11" s="924"/>
      <c r="J11" s="926"/>
    </row>
    <row r="12" spans="1:10">
      <c r="A12" s="88" t="s">
        <v>119</v>
      </c>
      <c r="B12" s="89"/>
      <c r="C12" s="922" t="s">
        <v>455</v>
      </c>
      <c r="D12" s="923"/>
      <c r="E12" s="922" t="s">
        <v>455</v>
      </c>
      <c r="F12" s="923"/>
      <c r="G12" s="924"/>
      <c r="H12" s="925"/>
      <c r="I12" s="924"/>
      <c r="J12" s="926"/>
    </row>
    <row r="13" spans="1:10">
      <c r="A13" s="88" t="s">
        <v>120</v>
      </c>
      <c r="B13" s="89"/>
      <c r="C13" s="501" t="s">
        <v>588</v>
      </c>
      <c r="D13" s="91" t="s">
        <v>589</v>
      </c>
      <c r="E13" s="501" t="s">
        <v>596</v>
      </c>
      <c r="F13" s="91" t="s">
        <v>597</v>
      </c>
      <c r="G13" s="501"/>
      <c r="H13" s="91"/>
      <c r="I13" s="501"/>
      <c r="J13" s="92"/>
    </row>
    <row r="14" spans="1:10">
      <c r="A14" s="88" t="s">
        <v>121</v>
      </c>
      <c r="B14" s="89"/>
      <c r="C14" s="924" t="s">
        <v>470</v>
      </c>
      <c r="D14" s="925"/>
      <c r="E14" s="501" t="s">
        <v>551</v>
      </c>
      <c r="F14" s="502"/>
      <c r="G14" s="924"/>
      <c r="H14" s="925"/>
      <c r="I14" s="924"/>
      <c r="J14" s="926"/>
    </row>
    <row r="15" spans="1:10">
      <c r="A15" s="88" t="s">
        <v>122</v>
      </c>
      <c r="B15" s="89"/>
      <c r="C15" s="924" t="s">
        <v>590</v>
      </c>
      <c r="D15" s="925"/>
      <c r="E15" s="501" t="s">
        <v>598</v>
      </c>
      <c r="F15" s="502"/>
      <c r="G15" s="924"/>
      <c r="H15" s="925"/>
      <c r="I15" s="924"/>
      <c r="J15" s="926"/>
    </row>
    <row r="16" spans="1:10">
      <c r="A16" s="88" t="s">
        <v>123</v>
      </c>
      <c r="B16" s="89"/>
      <c r="C16" s="924" t="s">
        <v>465</v>
      </c>
      <c r="D16" s="925"/>
      <c r="E16" s="501" t="s">
        <v>573</v>
      </c>
      <c r="F16" s="502"/>
      <c r="G16" s="924"/>
      <c r="H16" s="925"/>
      <c r="I16" s="924"/>
      <c r="J16" s="926"/>
    </row>
    <row r="17" spans="1:10">
      <c r="A17" s="88" t="s">
        <v>124</v>
      </c>
      <c r="B17" s="89"/>
      <c r="C17" s="924" t="s">
        <v>591</v>
      </c>
      <c r="D17" s="925"/>
      <c r="E17" s="501" t="s">
        <v>461</v>
      </c>
      <c r="F17" s="502"/>
      <c r="G17" s="924"/>
      <c r="H17" s="925"/>
      <c r="I17" s="924"/>
      <c r="J17" s="926"/>
    </row>
    <row r="18" spans="1:10">
      <c r="A18" s="88" t="s">
        <v>125</v>
      </c>
      <c r="B18" s="89"/>
      <c r="C18" s="924" t="s">
        <v>592</v>
      </c>
      <c r="D18" s="925"/>
      <c r="E18" s="501" t="s">
        <v>592</v>
      </c>
      <c r="F18" s="502"/>
      <c r="G18" s="924"/>
      <c r="H18" s="925"/>
      <c r="I18" s="924"/>
      <c r="J18" s="926"/>
    </row>
    <row r="19" spans="1:10">
      <c r="A19" s="88" t="s">
        <v>126</v>
      </c>
      <c r="B19" s="89"/>
      <c r="C19" s="924" t="s">
        <v>528</v>
      </c>
      <c r="D19" s="925"/>
      <c r="E19" s="501" t="s">
        <v>599</v>
      </c>
      <c r="F19" s="502"/>
      <c r="G19" s="924"/>
      <c r="H19" s="925"/>
      <c r="I19" s="924"/>
      <c r="J19" s="926"/>
    </row>
    <row r="20" spans="1:10">
      <c r="A20" s="88" t="s">
        <v>127</v>
      </c>
      <c r="B20" s="89"/>
      <c r="C20" s="924" t="s">
        <v>509</v>
      </c>
      <c r="D20" s="925"/>
      <c r="E20" s="924" t="s">
        <v>508</v>
      </c>
      <c r="F20" s="925"/>
      <c r="G20" s="924"/>
      <c r="H20" s="925"/>
      <c r="I20" s="924"/>
      <c r="J20" s="926"/>
    </row>
    <row r="21" spans="1:10">
      <c r="A21" s="88" t="s">
        <v>128</v>
      </c>
      <c r="B21" s="89"/>
      <c r="C21" s="924" t="s">
        <v>509</v>
      </c>
      <c r="D21" s="925"/>
      <c r="E21" s="924" t="s">
        <v>508</v>
      </c>
      <c r="F21" s="925"/>
      <c r="G21" s="924"/>
      <c r="H21" s="925"/>
      <c r="I21" s="924"/>
      <c r="J21" s="926"/>
    </row>
    <row r="22" spans="1:10">
      <c r="A22" s="93" t="s">
        <v>129</v>
      </c>
      <c r="B22" s="89"/>
      <c r="C22" s="924" t="s">
        <v>495</v>
      </c>
      <c r="D22" s="925"/>
      <c r="E22" s="924" t="s">
        <v>495</v>
      </c>
      <c r="F22" s="925"/>
      <c r="G22" s="924"/>
      <c r="H22" s="925"/>
      <c r="I22" s="924"/>
      <c r="J22" s="926"/>
    </row>
    <row r="23" spans="1:10">
      <c r="A23" s="94" t="s">
        <v>130</v>
      </c>
      <c r="B23" s="89" t="s">
        <v>131</v>
      </c>
      <c r="C23" s="924" t="s">
        <v>496</v>
      </c>
      <c r="D23" s="925"/>
      <c r="E23" s="924" t="s">
        <v>577</v>
      </c>
      <c r="F23" s="925"/>
      <c r="G23" s="924"/>
      <c r="H23" s="925"/>
      <c r="I23" s="924"/>
      <c r="J23" s="926"/>
    </row>
    <row r="24" spans="1:10">
      <c r="A24" s="318"/>
      <c r="B24" s="319" t="s">
        <v>132</v>
      </c>
      <c r="C24" s="924" t="s">
        <v>465</v>
      </c>
      <c r="D24" s="925"/>
      <c r="E24" s="924" t="s">
        <v>600</v>
      </c>
      <c r="F24" s="925"/>
      <c r="G24" s="924"/>
      <c r="H24" s="925"/>
      <c r="I24" s="924"/>
      <c r="J24" s="926"/>
    </row>
    <row r="25" spans="1:10">
      <c r="A25" s="318"/>
      <c r="B25" s="319" t="s">
        <v>133</v>
      </c>
      <c r="C25" s="924" t="s">
        <v>466</v>
      </c>
      <c r="D25" s="925"/>
      <c r="E25" s="924" t="s">
        <v>466</v>
      </c>
      <c r="F25" s="925"/>
      <c r="G25" s="924"/>
      <c r="H25" s="925"/>
      <c r="I25" s="924"/>
      <c r="J25" s="926"/>
    </row>
    <row r="26" spans="1:10">
      <c r="A26" s="318"/>
      <c r="B26" s="319" t="s">
        <v>134</v>
      </c>
      <c r="C26" s="924" t="s">
        <v>467</v>
      </c>
      <c r="D26" s="925"/>
      <c r="E26" s="924" t="s">
        <v>467</v>
      </c>
      <c r="F26" s="925"/>
      <c r="G26" s="924"/>
      <c r="H26" s="925"/>
      <c r="I26" s="924"/>
      <c r="J26" s="926"/>
    </row>
    <row r="27" spans="1:10">
      <c r="A27" s="318"/>
      <c r="B27" s="319" t="s">
        <v>135</v>
      </c>
      <c r="C27" s="501" t="s">
        <v>511</v>
      </c>
      <c r="D27" s="586" t="s">
        <v>511</v>
      </c>
      <c r="E27" s="586" t="s">
        <v>511</v>
      </c>
      <c r="F27" s="586" t="s">
        <v>511</v>
      </c>
      <c r="G27" s="501"/>
      <c r="H27" s="501"/>
      <c r="I27" s="501"/>
      <c r="J27" s="92"/>
    </row>
    <row r="28" spans="1:10">
      <c r="A28" s="320"/>
      <c r="B28" s="321" t="s">
        <v>136</v>
      </c>
      <c r="C28" s="924"/>
      <c r="D28" s="925"/>
      <c r="E28" s="924"/>
      <c r="F28" s="925"/>
      <c r="G28" s="924"/>
      <c r="H28" s="925"/>
      <c r="I28" s="924"/>
      <c r="J28" s="926"/>
    </row>
    <row r="29" spans="1:10">
      <c r="A29" s="322" t="s">
        <v>137</v>
      </c>
      <c r="B29" s="323"/>
      <c r="C29" s="927" t="s">
        <v>469</v>
      </c>
      <c r="D29" s="928"/>
      <c r="E29" s="927" t="s">
        <v>601</v>
      </c>
      <c r="F29" s="928"/>
      <c r="G29" s="927"/>
      <c r="H29" s="928"/>
      <c r="I29" s="927"/>
      <c r="J29" s="929"/>
    </row>
    <row r="30" spans="1:10">
      <c r="A30" s="324" t="s">
        <v>138</v>
      </c>
      <c r="B30" s="325"/>
      <c r="C30" s="927"/>
      <c r="D30" s="928"/>
      <c r="E30" s="927"/>
      <c r="F30" s="928"/>
      <c r="G30" s="927"/>
      <c r="H30" s="928"/>
      <c r="I30" s="927"/>
      <c r="J30" s="929"/>
    </row>
    <row r="31" spans="1:10" ht="16.5" thickBot="1">
      <c r="A31" s="326" t="s">
        <v>201</v>
      </c>
      <c r="B31" s="327"/>
      <c r="C31" s="930"/>
      <c r="D31" s="931"/>
      <c r="E31" s="930"/>
      <c r="F31" s="931"/>
      <c r="G31" s="930"/>
      <c r="H31" s="931"/>
      <c r="I31" s="930"/>
      <c r="J31" s="932"/>
    </row>
  </sheetData>
  <mergeCells count="97">
    <mergeCell ref="C30:D30"/>
    <mergeCell ref="E30:F30"/>
    <mergeCell ref="G30:H30"/>
    <mergeCell ref="I30:J30"/>
    <mergeCell ref="C31:D31"/>
    <mergeCell ref="E31:F31"/>
    <mergeCell ref="G31:H31"/>
    <mergeCell ref="I31:J31"/>
    <mergeCell ref="C28:D28"/>
    <mergeCell ref="E28:F28"/>
    <mergeCell ref="G28:H28"/>
    <mergeCell ref="I28:J28"/>
    <mergeCell ref="C29:D29"/>
    <mergeCell ref="E29:F29"/>
    <mergeCell ref="G29:H29"/>
    <mergeCell ref="I29:J29"/>
    <mergeCell ref="C25:D25"/>
    <mergeCell ref="G25:H25"/>
    <mergeCell ref="I25:J25"/>
    <mergeCell ref="C26:D26"/>
    <mergeCell ref="E26:F26"/>
    <mergeCell ref="G26:H26"/>
    <mergeCell ref="I26:J26"/>
    <mergeCell ref="E25:F25"/>
    <mergeCell ref="C23:D23"/>
    <mergeCell ref="G23:H23"/>
    <mergeCell ref="I23:J23"/>
    <mergeCell ref="C24:D24"/>
    <mergeCell ref="G24:H24"/>
    <mergeCell ref="I24:J24"/>
    <mergeCell ref="E23:F23"/>
    <mergeCell ref="E24:F24"/>
    <mergeCell ref="C21:D21"/>
    <mergeCell ref="E21:F21"/>
    <mergeCell ref="G21:H21"/>
    <mergeCell ref="I21:J21"/>
    <mergeCell ref="C22:D22"/>
    <mergeCell ref="E22:F22"/>
    <mergeCell ref="G22:H22"/>
    <mergeCell ref="I22:J22"/>
    <mergeCell ref="C19:D19"/>
    <mergeCell ref="G19:H19"/>
    <mergeCell ref="I19:J19"/>
    <mergeCell ref="C20:D20"/>
    <mergeCell ref="E20:F20"/>
    <mergeCell ref="G20:H20"/>
    <mergeCell ref="I20:J20"/>
    <mergeCell ref="C17:D17"/>
    <mergeCell ref="G17:H17"/>
    <mergeCell ref="I17:J17"/>
    <mergeCell ref="C18:D18"/>
    <mergeCell ref="G18:H18"/>
    <mergeCell ref="I18:J18"/>
    <mergeCell ref="C15:D15"/>
    <mergeCell ref="G15:H15"/>
    <mergeCell ref="I15:J15"/>
    <mergeCell ref="C16:D16"/>
    <mergeCell ref="G16:H16"/>
    <mergeCell ref="I16:J16"/>
    <mergeCell ref="C12:D12"/>
    <mergeCell ref="E12:F12"/>
    <mergeCell ref="G12:H12"/>
    <mergeCell ref="I12:J12"/>
    <mergeCell ref="C14:D14"/>
    <mergeCell ref="G14:H14"/>
    <mergeCell ref="I14:J14"/>
    <mergeCell ref="C10:D10"/>
    <mergeCell ref="E10:F10"/>
    <mergeCell ref="G10:H10"/>
    <mergeCell ref="I10:J10"/>
    <mergeCell ref="C11:D11"/>
    <mergeCell ref="E11:F11"/>
    <mergeCell ref="G11:H11"/>
    <mergeCell ref="I11:J11"/>
    <mergeCell ref="C8:D8"/>
    <mergeCell ref="G8:H8"/>
    <mergeCell ref="I8:J8"/>
    <mergeCell ref="C9:D9"/>
    <mergeCell ref="E9:F9"/>
    <mergeCell ref="G9:H9"/>
    <mergeCell ref="I9:J9"/>
    <mergeCell ref="E8:F8"/>
    <mergeCell ref="C6:D6"/>
    <mergeCell ref="G6:H6"/>
    <mergeCell ref="I6:J6"/>
    <mergeCell ref="C7:D7"/>
    <mergeCell ref="E7:F7"/>
    <mergeCell ref="G7:H7"/>
    <mergeCell ref="I7:J7"/>
    <mergeCell ref="C4:D4"/>
    <mergeCell ref="E4:F4"/>
    <mergeCell ref="G4:H4"/>
    <mergeCell ref="I4:J4"/>
    <mergeCell ref="C5:D5"/>
    <mergeCell ref="E5:F5"/>
    <mergeCell ref="G5:H5"/>
    <mergeCell ref="I5:J5"/>
  </mergeCells>
  <pageMargins left="0.74803149606299213" right="0.74803149606299213" top="0.78740157480314965" bottom="0.59055118110236227" header="0.51181102362204722" footer="0.39370078740157483"/>
  <pageSetup paperSize="9" orientation="landscape" r:id="rId1"/>
  <headerFooter alignWithMargins="0">
    <oddFooter>&amp;C&amp;"Arial,Normal"&amp;10NBR Nordic Beet Research</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O27"/>
  <sheetViews>
    <sheetView showGridLines="0" view="pageLayout" zoomScaleNormal="100" zoomScaleSheetLayoutView="100" workbookViewId="0">
      <selection activeCell="E3" sqref="E3"/>
    </sheetView>
  </sheetViews>
  <sheetFormatPr defaultColWidth="9" defaultRowHeight="15"/>
  <cols>
    <col min="1" max="1" width="4.625" style="29" customWidth="1"/>
    <col min="2" max="2" width="18" style="29" customWidth="1"/>
    <col min="3" max="3" width="14.125" style="29" customWidth="1"/>
    <col min="4" max="4" width="7.5" style="30" customWidth="1"/>
    <col min="5" max="5" width="17.5" style="29" customWidth="1"/>
    <col min="6" max="6" width="16.5" style="29" customWidth="1"/>
    <col min="7" max="7" width="9.625" style="29" customWidth="1"/>
    <col min="8" max="8" width="9.125" style="30" customWidth="1"/>
    <col min="9" max="11" width="9" style="29"/>
    <col min="12" max="12" width="12" style="29" customWidth="1"/>
    <col min="13" max="16384" width="9" style="29"/>
  </cols>
  <sheetData>
    <row r="1" spans="1:15" ht="15.75">
      <c r="A1" s="28" t="s">
        <v>91</v>
      </c>
      <c r="H1" s="33" t="s">
        <v>340</v>
      </c>
    </row>
    <row r="2" spans="1:15" ht="14.25" customHeight="1">
      <c r="A2" s="28"/>
    </row>
    <row r="3" spans="1:15" s="32" customFormat="1" ht="14.25" customHeight="1">
      <c r="A3" s="31" t="s">
        <v>794</v>
      </c>
      <c r="D3" s="33"/>
      <c r="H3" s="33"/>
    </row>
    <row r="4" spans="1:15" s="32" customFormat="1" ht="14.25" customHeight="1">
      <c r="A4" s="31"/>
      <c r="D4" s="33"/>
      <c r="H4" s="33"/>
    </row>
    <row r="5" spans="1:15" ht="14.25" customHeight="1">
      <c r="A5" s="31" t="s">
        <v>86</v>
      </c>
    </row>
    <row r="6" spans="1:15" ht="14.25" customHeight="1">
      <c r="A6" s="49" t="s">
        <v>87</v>
      </c>
    </row>
    <row r="7" spans="1:15" ht="14.25" customHeight="1">
      <c r="A7" s="49" t="s">
        <v>88</v>
      </c>
    </row>
    <row r="8" spans="1:15" ht="14.25" customHeight="1">
      <c r="A8" s="49" t="s">
        <v>89</v>
      </c>
    </row>
    <row r="9" spans="1:15" ht="14.25" customHeight="1">
      <c r="A9" s="54" t="s">
        <v>90</v>
      </c>
    </row>
    <row r="10" spans="1:15" ht="14.25" customHeight="1">
      <c r="A10" s="54"/>
    </row>
    <row r="11" spans="1:15" ht="6.75" customHeight="1"/>
    <row r="12" spans="1:15" s="35" customFormat="1" ht="43.9" customHeight="1">
      <c r="A12" s="315" t="s">
        <v>0</v>
      </c>
      <c r="B12" s="315" t="s">
        <v>1</v>
      </c>
      <c r="C12" s="315" t="s">
        <v>51</v>
      </c>
      <c r="D12" s="315" t="s">
        <v>2</v>
      </c>
      <c r="E12" s="487" t="s">
        <v>54</v>
      </c>
      <c r="F12" s="487" t="s">
        <v>143</v>
      </c>
      <c r="G12" s="315" t="s">
        <v>3</v>
      </c>
      <c r="H12" s="315" t="s">
        <v>4</v>
      </c>
    </row>
    <row r="13" spans="1:15" s="40" customFormat="1" ht="17.25" customHeight="1">
      <c r="A13" s="485">
        <v>1</v>
      </c>
      <c r="B13" s="480" t="s">
        <v>5</v>
      </c>
      <c r="C13" s="480"/>
      <c r="D13" s="481"/>
      <c r="E13" s="485"/>
      <c r="F13" s="485"/>
      <c r="G13" s="480"/>
      <c r="H13" s="481">
        <v>20451</v>
      </c>
      <c r="J13" s="41"/>
      <c r="K13" s="41"/>
      <c r="L13" s="41"/>
      <c r="M13" s="42"/>
      <c r="N13" s="42"/>
      <c r="O13" s="42"/>
    </row>
    <row r="14" spans="1:15" s="40" customFormat="1" ht="17.25" customHeight="1">
      <c r="A14" s="485">
        <v>2</v>
      </c>
      <c r="B14" s="482" t="s">
        <v>10</v>
      </c>
      <c r="C14" s="480" t="s">
        <v>44</v>
      </c>
      <c r="D14" s="483">
        <v>1</v>
      </c>
      <c r="E14" s="399">
        <v>0.3</v>
      </c>
      <c r="F14" s="399" t="s">
        <v>6</v>
      </c>
      <c r="G14" s="484">
        <v>60</v>
      </c>
      <c r="H14" s="483">
        <v>20454</v>
      </c>
      <c r="I14" s="43"/>
      <c r="J14" s="44"/>
      <c r="K14" s="41"/>
      <c r="L14" s="41"/>
      <c r="M14" s="42"/>
      <c r="N14" s="42"/>
      <c r="O14" s="42"/>
    </row>
    <row r="15" spans="1:15" s="40" customFormat="1" ht="17.25" customHeight="1">
      <c r="A15" s="485">
        <v>3</v>
      </c>
      <c r="B15" s="480" t="s">
        <v>10</v>
      </c>
      <c r="C15" s="480" t="s">
        <v>44</v>
      </c>
      <c r="D15" s="481">
        <v>2</v>
      </c>
      <c r="E15" s="485">
        <v>0.3</v>
      </c>
      <c r="F15" s="485">
        <v>0.3</v>
      </c>
      <c r="G15" s="484">
        <v>120</v>
      </c>
      <c r="H15" s="481">
        <v>20542</v>
      </c>
      <c r="I15" s="43"/>
      <c r="J15" s="44"/>
      <c r="K15" s="41"/>
      <c r="L15" s="41"/>
    </row>
    <row r="16" spans="1:15" s="40" customFormat="1" ht="17.25" customHeight="1">
      <c r="A16" s="485">
        <v>4</v>
      </c>
      <c r="B16" s="482" t="s">
        <v>10</v>
      </c>
      <c r="C16" s="480" t="s">
        <v>52</v>
      </c>
      <c r="D16" s="483">
        <v>1</v>
      </c>
      <c r="E16" s="399">
        <v>0.6</v>
      </c>
      <c r="F16" s="399" t="s">
        <v>6</v>
      </c>
      <c r="G16" s="484">
        <v>120</v>
      </c>
      <c r="H16" s="483">
        <v>20453</v>
      </c>
      <c r="I16" s="43"/>
      <c r="J16" s="44"/>
      <c r="K16" s="41"/>
      <c r="L16" s="41"/>
      <c r="M16" s="42"/>
      <c r="N16" s="42"/>
      <c r="O16" s="42"/>
    </row>
    <row r="17" spans="1:12" s="40" customFormat="1" ht="17.25" customHeight="1">
      <c r="A17" s="485">
        <v>5</v>
      </c>
      <c r="B17" s="480" t="s">
        <v>10</v>
      </c>
      <c r="C17" s="480" t="s">
        <v>52</v>
      </c>
      <c r="D17" s="481">
        <v>2</v>
      </c>
      <c r="E17" s="485">
        <v>0.6</v>
      </c>
      <c r="F17" s="485">
        <v>0.6</v>
      </c>
      <c r="G17" s="484">
        <v>240</v>
      </c>
      <c r="H17" s="481">
        <v>21153</v>
      </c>
      <c r="I17" s="43"/>
      <c r="J17" s="44"/>
      <c r="K17" s="41"/>
      <c r="L17" s="41"/>
    </row>
    <row r="18" spans="1:12" s="40" customFormat="1" ht="17.25" customHeight="1">
      <c r="A18" s="485">
        <v>6</v>
      </c>
      <c r="B18" s="480" t="s">
        <v>53</v>
      </c>
      <c r="C18" s="480" t="s">
        <v>46</v>
      </c>
      <c r="D18" s="481">
        <v>2</v>
      </c>
      <c r="E18" s="485" t="s">
        <v>48</v>
      </c>
      <c r="F18" s="485" t="s">
        <v>48</v>
      </c>
      <c r="G18" s="484">
        <v>240</v>
      </c>
      <c r="H18" s="481">
        <v>21156</v>
      </c>
      <c r="I18" s="43"/>
      <c r="J18" s="44"/>
      <c r="K18" s="41"/>
      <c r="L18" s="41"/>
    </row>
    <row r="19" spans="1:12" s="40" customFormat="1" ht="17.25" customHeight="1">
      <c r="A19" s="485">
        <v>7</v>
      </c>
      <c r="B19" s="480" t="s">
        <v>53</v>
      </c>
      <c r="C19" s="480" t="s">
        <v>45</v>
      </c>
      <c r="D19" s="481">
        <v>2</v>
      </c>
      <c r="E19" s="485" t="s">
        <v>47</v>
      </c>
      <c r="F19" s="485" t="s">
        <v>47</v>
      </c>
      <c r="G19" s="484">
        <v>480</v>
      </c>
      <c r="H19" s="481">
        <v>21155</v>
      </c>
      <c r="I19" s="43"/>
      <c r="J19" s="44"/>
      <c r="K19" s="41"/>
      <c r="L19" s="41"/>
    </row>
    <row r="20" spans="1:12" s="40" customFormat="1" ht="17.25" customHeight="1">
      <c r="A20" s="485">
        <v>8</v>
      </c>
      <c r="B20" s="480" t="s">
        <v>49</v>
      </c>
      <c r="C20" s="480" t="s">
        <v>52</v>
      </c>
      <c r="D20" s="481">
        <v>1</v>
      </c>
      <c r="E20" s="485">
        <v>0.4</v>
      </c>
      <c r="F20" s="485" t="s">
        <v>6</v>
      </c>
      <c r="G20" s="484">
        <v>120</v>
      </c>
      <c r="H20" s="481">
        <v>21151</v>
      </c>
      <c r="I20" s="43"/>
      <c r="J20" s="41"/>
      <c r="K20" s="41"/>
      <c r="L20" s="41"/>
    </row>
    <row r="21" spans="1:12" s="40" customFormat="1" ht="18" customHeight="1">
      <c r="A21" s="485">
        <v>9</v>
      </c>
      <c r="B21" s="486" t="s">
        <v>357</v>
      </c>
      <c r="C21" s="486" t="s">
        <v>358</v>
      </c>
      <c r="D21" s="481">
        <v>2</v>
      </c>
      <c r="E21" s="488" t="s">
        <v>359</v>
      </c>
      <c r="F21" s="485" t="s">
        <v>360</v>
      </c>
      <c r="G21" s="484">
        <v>240</v>
      </c>
      <c r="H21" s="481">
        <v>22163</v>
      </c>
      <c r="I21" s="43"/>
      <c r="J21" s="41"/>
      <c r="K21" s="41"/>
      <c r="L21" s="41"/>
    </row>
    <row r="22" spans="1:12" ht="18" customHeight="1">
      <c r="A22" s="489">
        <v>10</v>
      </c>
      <c r="B22" s="490" t="s">
        <v>393</v>
      </c>
      <c r="C22" s="490"/>
      <c r="D22" s="491">
        <v>1</v>
      </c>
      <c r="E22" s="492" t="s">
        <v>362</v>
      </c>
      <c r="F22" s="489"/>
      <c r="G22" s="127">
        <v>120</v>
      </c>
      <c r="H22" s="491">
        <v>22158</v>
      </c>
      <c r="I22" s="43"/>
    </row>
    <row r="23" spans="1:12" ht="6.75" customHeight="1">
      <c r="A23" s="313"/>
      <c r="B23" s="34"/>
      <c r="C23" s="34"/>
      <c r="D23" s="212"/>
      <c r="E23" s="34"/>
      <c r="F23" s="34"/>
      <c r="G23" s="34"/>
      <c r="H23" s="314"/>
      <c r="I23" s="40"/>
    </row>
    <row r="24" spans="1:12" s="39" customFormat="1" ht="17.100000000000001" customHeight="1">
      <c r="A24" s="36" t="s">
        <v>151</v>
      </c>
      <c r="B24" s="38"/>
      <c r="C24" s="36" t="s">
        <v>152</v>
      </c>
      <c r="D24" s="212"/>
      <c r="E24" s="38"/>
      <c r="F24" s="38"/>
      <c r="G24" s="38"/>
      <c r="H24" s="212"/>
      <c r="I24" s="37"/>
      <c r="J24" s="37"/>
      <c r="K24" s="37"/>
    </row>
    <row r="25" spans="1:12" s="39" customFormat="1" ht="17.100000000000001" customHeight="1">
      <c r="A25" s="36" t="s">
        <v>153</v>
      </c>
      <c r="B25" s="38"/>
      <c r="C25" s="36" t="s">
        <v>154</v>
      </c>
      <c r="D25" s="212"/>
      <c r="E25" s="38"/>
      <c r="F25" s="38"/>
      <c r="G25" s="38"/>
      <c r="H25" s="212"/>
      <c r="I25" s="37"/>
      <c r="J25" s="37"/>
      <c r="K25" s="37"/>
    </row>
    <row r="26" spans="1:12" s="39" customFormat="1" ht="17.100000000000001" customHeight="1">
      <c r="A26" s="313" t="s">
        <v>7</v>
      </c>
      <c r="B26" s="34" t="s">
        <v>8</v>
      </c>
      <c r="C26" s="38"/>
      <c r="D26" s="212"/>
      <c r="E26" s="38"/>
      <c r="F26" s="38"/>
      <c r="G26" s="38"/>
      <c r="H26" s="212"/>
      <c r="I26" s="37"/>
      <c r="J26" s="37"/>
      <c r="K26" s="37"/>
    </row>
    <row r="27" spans="1:12" ht="15.75" customHeight="1">
      <c r="A27" s="313" t="s">
        <v>9</v>
      </c>
      <c r="B27" s="34" t="s">
        <v>50</v>
      </c>
    </row>
  </sheetData>
  <pageMargins left="0.74803149606299213" right="0.74803149606299213" top="0.78740157480314965" bottom="0.59055118110236227" header="0.59055118110236227" footer="0.39370078740157483"/>
  <pageSetup paperSize="9" orientation="landscape" r:id="rId1"/>
  <headerFooter alignWithMargins="0">
    <oddFooter>&amp;C&amp;"Arial,Normal"&amp;10NBR Nordic Beet Research</oddFooter>
  </headerFooter>
  <colBreaks count="1" manualBreakCount="1">
    <brk id="8"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31"/>
  <sheetViews>
    <sheetView showGridLines="0" zoomScaleNormal="100" zoomScaleSheetLayoutView="100" workbookViewId="0">
      <selection activeCell="Q2" sqref="Q2"/>
    </sheetView>
  </sheetViews>
  <sheetFormatPr defaultColWidth="8.75" defaultRowHeight="12.75"/>
  <cols>
    <col min="1" max="1" width="10.25" style="160" customWidth="1"/>
    <col min="2" max="2" width="6.5" style="160" customWidth="1"/>
    <col min="3" max="3" width="6.375" style="160" customWidth="1"/>
    <col min="4" max="4" width="4.875" style="160" customWidth="1"/>
    <col min="5" max="5" width="5.375" style="160" customWidth="1"/>
    <col min="6" max="7" width="6.25" style="160" customWidth="1"/>
    <col min="8" max="9" width="5.125" style="160" customWidth="1"/>
    <col min="10" max="13" width="5" style="160" customWidth="1"/>
    <col min="14" max="15" width="4.875" style="160" customWidth="1"/>
    <col min="16" max="16" width="10.25" style="160" customWidth="1"/>
    <col min="17" max="17" width="11.25" style="160" customWidth="1"/>
    <col min="18" max="257" width="8.75" style="160"/>
    <col min="258" max="258" width="7.125" style="160" customWidth="1"/>
    <col min="259" max="259" width="7.625" style="160" customWidth="1"/>
    <col min="260" max="263" width="6.375" style="160" customWidth="1"/>
    <col min="264" max="265" width="8.125" style="160" customWidth="1"/>
    <col min="266" max="271" width="6.375" style="160" customWidth="1"/>
    <col min="272" max="272" width="10.625" style="160" customWidth="1"/>
    <col min="273" max="273" width="11.625" style="160" customWidth="1"/>
    <col min="274" max="513" width="8.75" style="160"/>
    <col min="514" max="514" width="7.125" style="160" customWidth="1"/>
    <col min="515" max="515" width="7.625" style="160" customWidth="1"/>
    <col min="516" max="519" width="6.375" style="160" customWidth="1"/>
    <col min="520" max="521" width="8.125" style="160" customWidth="1"/>
    <col min="522" max="527" width="6.375" style="160" customWidth="1"/>
    <col min="528" max="528" width="10.625" style="160" customWidth="1"/>
    <col min="529" max="529" width="11.625" style="160" customWidth="1"/>
    <col min="530" max="769" width="8.75" style="160"/>
    <col min="770" max="770" width="7.125" style="160" customWidth="1"/>
    <col min="771" max="771" width="7.625" style="160" customWidth="1"/>
    <col min="772" max="775" width="6.375" style="160" customWidth="1"/>
    <col min="776" max="777" width="8.125" style="160" customWidth="1"/>
    <col min="778" max="783" width="6.375" style="160" customWidth="1"/>
    <col min="784" max="784" width="10.625" style="160" customWidth="1"/>
    <col min="785" max="785" width="11.625" style="160" customWidth="1"/>
    <col min="786" max="1025" width="8.75" style="160"/>
    <col min="1026" max="1026" width="7.125" style="160" customWidth="1"/>
    <col min="1027" max="1027" width="7.625" style="160" customWidth="1"/>
    <col min="1028" max="1031" width="6.375" style="160" customWidth="1"/>
    <col min="1032" max="1033" width="8.125" style="160" customWidth="1"/>
    <col min="1034" max="1039" width="6.375" style="160" customWidth="1"/>
    <col min="1040" max="1040" width="10.625" style="160" customWidth="1"/>
    <col min="1041" max="1041" width="11.625" style="160" customWidth="1"/>
    <col min="1042" max="1281" width="8.75" style="160"/>
    <col min="1282" max="1282" width="7.125" style="160" customWidth="1"/>
    <col min="1283" max="1283" width="7.625" style="160" customWidth="1"/>
    <col min="1284" max="1287" width="6.375" style="160" customWidth="1"/>
    <col min="1288" max="1289" width="8.125" style="160" customWidth="1"/>
    <col min="1290" max="1295" width="6.375" style="160" customWidth="1"/>
    <col min="1296" max="1296" width="10.625" style="160" customWidth="1"/>
    <col min="1297" max="1297" width="11.625" style="160" customWidth="1"/>
    <col min="1298" max="1537" width="8.75" style="160"/>
    <col min="1538" max="1538" width="7.125" style="160" customWidth="1"/>
    <col min="1539" max="1539" width="7.625" style="160" customWidth="1"/>
    <col min="1540" max="1543" width="6.375" style="160" customWidth="1"/>
    <col min="1544" max="1545" width="8.125" style="160" customWidth="1"/>
    <col min="1546" max="1551" width="6.375" style="160" customWidth="1"/>
    <col min="1552" max="1552" width="10.625" style="160" customWidth="1"/>
    <col min="1553" max="1553" width="11.625" style="160" customWidth="1"/>
    <col min="1554" max="1793" width="8.75" style="160"/>
    <col min="1794" max="1794" width="7.125" style="160" customWidth="1"/>
    <col min="1795" max="1795" width="7.625" style="160" customWidth="1"/>
    <col min="1796" max="1799" width="6.375" style="160" customWidth="1"/>
    <col min="1800" max="1801" width="8.125" style="160" customWidth="1"/>
    <col min="1802" max="1807" width="6.375" style="160" customWidth="1"/>
    <col min="1808" max="1808" width="10.625" style="160" customWidth="1"/>
    <col min="1809" max="1809" width="11.625" style="160" customWidth="1"/>
    <col min="1810" max="2049" width="8.75" style="160"/>
    <col min="2050" max="2050" width="7.125" style="160" customWidth="1"/>
    <col min="2051" max="2051" width="7.625" style="160" customWidth="1"/>
    <col min="2052" max="2055" width="6.375" style="160" customWidth="1"/>
    <col min="2056" max="2057" width="8.125" style="160" customWidth="1"/>
    <col min="2058" max="2063" width="6.375" style="160" customWidth="1"/>
    <col min="2064" max="2064" width="10.625" style="160" customWidth="1"/>
    <col min="2065" max="2065" width="11.625" style="160" customWidth="1"/>
    <col min="2066" max="2305" width="8.75" style="160"/>
    <col min="2306" max="2306" width="7.125" style="160" customWidth="1"/>
    <col min="2307" max="2307" width="7.625" style="160" customWidth="1"/>
    <col min="2308" max="2311" width="6.375" style="160" customWidth="1"/>
    <col min="2312" max="2313" width="8.125" style="160" customWidth="1"/>
    <col min="2314" max="2319" width="6.375" style="160" customWidth="1"/>
    <col min="2320" max="2320" width="10.625" style="160" customWidth="1"/>
    <col min="2321" max="2321" width="11.625" style="160" customWidth="1"/>
    <col min="2322" max="2561" width="8.75" style="160"/>
    <col min="2562" max="2562" width="7.125" style="160" customWidth="1"/>
    <col min="2563" max="2563" width="7.625" style="160" customWidth="1"/>
    <col min="2564" max="2567" width="6.375" style="160" customWidth="1"/>
    <col min="2568" max="2569" width="8.125" style="160" customWidth="1"/>
    <col min="2570" max="2575" width="6.375" style="160" customWidth="1"/>
    <col min="2576" max="2576" width="10.625" style="160" customWidth="1"/>
    <col min="2577" max="2577" width="11.625" style="160" customWidth="1"/>
    <col min="2578" max="2817" width="8.75" style="160"/>
    <col min="2818" max="2818" width="7.125" style="160" customWidth="1"/>
    <col min="2819" max="2819" width="7.625" style="160" customWidth="1"/>
    <col min="2820" max="2823" width="6.375" style="160" customWidth="1"/>
    <col min="2824" max="2825" width="8.125" style="160" customWidth="1"/>
    <col min="2826" max="2831" width="6.375" style="160" customWidth="1"/>
    <col min="2832" max="2832" width="10.625" style="160" customWidth="1"/>
    <col min="2833" max="2833" width="11.625" style="160" customWidth="1"/>
    <col min="2834" max="3073" width="8.75" style="160"/>
    <col min="3074" max="3074" width="7.125" style="160" customWidth="1"/>
    <col min="3075" max="3075" width="7.625" style="160" customWidth="1"/>
    <col min="3076" max="3079" width="6.375" style="160" customWidth="1"/>
    <col min="3080" max="3081" width="8.125" style="160" customWidth="1"/>
    <col min="3082" max="3087" width="6.375" style="160" customWidth="1"/>
    <col min="3088" max="3088" width="10.625" style="160" customWidth="1"/>
    <col min="3089" max="3089" width="11.625" style="160" customWidth="1"/>
    <col min="3090" max="3329" width="8.75" style="160"/>
    <col min="3330" max="3330" width="7.125" style="160" customWidth="1"/>
    <col min="3331" max="3331" width="7.625" style="160" customWidth="1"/>
    <col min="3332" max="3335" width="6.375" style="160" customWidth="1"/>
    <col min="3336" max="3337" width="8.125" style="160" customWidth="1"/>
    <col min="3338" max="3343" width="6.375" style="160" customWidth="1"/>
    <col min="3344" max="3344" width="10.625" style="160" customWidth="1"/>
    <col min="3345" max="3345" width="11.625" style="160" customWidth="1"/>
    <col min="3346" max="3585" width="8.75" style="160"/>
    <col min="3586" max="3586" width="7.125" style="160" customWidth="1"/>
    <col min="3587" max="3587" width="7.625" style="160" customWidth="1"/>
    <col min="3588" max="3591" width="6.375" style="160" customWidth="1"/>
    <col min="3592" max="3593" width="8.125" style="160" customWidth="1"/>
    <col min="3594" max="3599" width="6.375" style="160" customWidth="1"/>
    <col min="3600" max="3600" width="10.625" style="160" customWidth="1"/>
    <col min="3601" max="3601" width="11.625" style="160" customWidth="1"/>
    <col min="3602" max="3841" width="8.75" style="160"/>
    <col min="3842" max="3842" width="7.125" style="160" customWidth="1"/>
    <col min="3843" max="3843" width="7.625" style="160" customWidth="1"/>
    <col min="3844" max="3847" width="6.375" style="160" customWidth="1"/>
    <col min="3848" max="3849" width="8.125" style="160" customWidth="1"/>
    <col min="3850" max="3855" width="6.375" style="160" customWidth="1"/>
    <col min="3856" max="3856" width="10.625" style="160" customWidth="1"/>
    <col min="3857" max="3857" width="11.625" style="160" customWidth="1"/>
    <col min="3858" max="4097" width="8.75" style="160"/>
    <col min="4098" max="4098" width="7.125" style="160" customWidth="1"/>
    <col min="4099" max="4099" width="7.625" style="160" customWidth="1"/>
    <col min="4100" max="4103" width="6.375" style="160" customWidth="1"/>
    <col min="4104" max="4105" width="8.125" style="160" customWidth="1"/>
    <col min="4106" max="4111" width="6.375" style="160" customWidth="1"/>
    <col min="4112" max="4112" width="10.625" style="160" customWidth="1"/>
    <col min="4113" max="4113" width="11.625" style="160" customWidth="1"/>
    <col min="4114" max="4353" width="8.75" style="160"/>
    <col min="4354" max="4354" width="7.125" style="160" customWidth="1"/>
    <col min="4355" max="4355" width="7.625" style="160" customWidth="1"/>
    <col min="4356" max="4359" width="6.375" style="160" customWidth="1"/>
    <col min="4360" max="4361" width="8.125" style="160" customWidth="1"/>
    <col min="4362" max="4367" width="6.375" style="160" customWidth="1"/>
    <col min="4368" max="4368" width="10.625" style="160" customWidth="1"/>
    <col min="4369" max="4369" width="11.625" style="160" customWidth="1"/>
    <col min="4370" max="4609" width="8.75" style="160"/>
    <col min="4610" max="4610" width="7.125" style="160" customWidth="1"/>
    <col min="4611" max="4611" width="7.625" style="160" customWidth="1"/>
    <col min="4612" max="4615" width="6.375" style="160" customWidth="1"/>
    <col min="4616" max="4617" width="8.125" style="160" customWidth="1"/>
    <col min="4618" max="4623" width="6.375" style="160" customWidth="1"/>
    <col min="4624" max="4624" width="10.625" style="160" customWidth="1"/>
    <col min="4625" max="4625" width="11.625" style="160" customWidth="1"/>
    <col min="4626" max="4865" width="8.75" style="160"/>
    <col min="4866" max="4866" width="7.125" style="160" customWidth="1"/>
    <col min="4867" max="4867" width="7.625" style="160" customWidth="1"/>
    <col min="4868" max="4871" width="6.375" style="160" customWidth="1"/>
    <col min="4872" max="4873" width="8.125" style="160" customWidth="1"/>
    <col min="4874" max="4879" width="6.375" style="160" customWidth="1"/>
    <col min="4880" max="4880" width="10.625" style="160" customWidth="1"/>
    <col min="4881" max="4881" width="11.625" style="160" customWidth="1"/>
    <col min="4882" max="5121" width="8.75" style="160"/>
    <col min="5122" max="5122" width="7.125" style="160" customWidth="1"/>
    <col min="5123" max="5123" width="7.625" style="160" customWidth="1"/>
    <col min="5124" max="5127" width="6.375" style="160" customWidth="1"/>
    <col min="5128" max="5129" width="8.125" style="160" customWidth="1"/>
    <col min="5130" max="5135" width="6.375" style="160" customWidth="1"/>
    <col min="5136" max="5136" width="10.625" style="160" customWidth="1"/>
    <col min="5137" max="5137" width="11.625" style="160" customWidth="1"/>
    <col min="5138" max="5377" width="8.75" style="160"/>
    <col min="5378" max="5378" width="7.125" style="160" customWidth="1"/>
    <col min="5379" max="5379" width="7.625" style="160" customWidth="1"/>
    <col min="5380" max="5383" width="6.375" style="160" customWidth="1"/>
    <col min="5384" max="5385" width="8.125" style="160" customWidth="1"/>
    <col min="5386" max="5391" width="6.375" style="160" customWidth="1"/>
    <col min="5392" max="5392" width="10.625" style="160" customWidth="1"/>
    <col min="5393" max="5393" width="11.625" style="160" customWidth="1"/>
    <col min="5394" max="5633" width="8.75" style="160"/>
    <col min="5634" max="5634" width="7.125" style="160" customWidth="1"/>
    <col min="5635" max="5635" width="7.625" style="160" customWidth="1"/>
    <col min="5636" max="5639" width="6.375" style="160" customWidth="1"/>
    <col min="5640" max="5641" width="8.125" style="160" customWidth="1"/>
    <col min="5642" max="5647" width="6.375" style="160" customWidth="1"/>
    <col min="5648" max="5648" width="10.625" style="160" customWidth="1"/>
    <col min="5649" max="5649" width="11.625" style="160" customWidth="1"/>
    <col min="5650" max="5889" width="8.75" style="160"/>
    <col min="5890" max="5890" width="7.125" style="160" customWidth="1"/>
    <col min="5891" max="5891" width="7.625" style="160" customWidth="1"/>
    <col min="5892" max="5895" width="6.375" style="160" customWidth="1"/>
    <col min="5896" max="5897" width="8.125" style="160" customWidth="1"/>
    <col min="5898" max="5903" width="6.375" style="160" customWidth="1"/>
    <col min="5904" max="5904" width="10.625" style="160" customWidth="1"/>
    <col min="5905" max="5905" width="11.625" style="160" customWidth="1"/>
    <col min="5906" max="6145" width="8.75" style="160"/>
    <col min="6146" max="6146" width="7.125" style="160" customWidth="1"/>
    <col min="6147" max="6147" width="7.625" style="160" customWidth="1"/>
    <col min="6148" max="6151" width="6.375" style="160" customWidth="1"/>
    <col min="6152" max="6153" width="8.125" style="160" customWidth="1"/>
    <col min="6154" max="6159" width="6.375" style="160" customWidth="1"/>
    <col min="6160" max="6160" width="10.625" style="160" customWidth="1"/>
    <col min="6161" max="6161" width="11.625" style="160" customWidth="1"/>
    <col min="6162" max="6401" width="8.75" style="160"/>
    <col min="6402" max="6402" width="7.125" style="160" customWidth="1"/>
    <col min="6403" max="6403" width="7.625" style="160" customWidth="1"/>
    <col min="6404" max="6407" width="6.375" style="160" customWidth="1"/>
    <col min="6408" max="6409" width="8.125" style="160" customWidth="1"/>
    <col min="6410" max="6415" width="6.375" style="160" customWidth="1"/>
    <col min="6416" max="6416" width="10.625" style="160" customWidth="1"/>
    <col min="6417" max="6417" width="11.625" style="160" customWidth="1"/>
    <col min="6418" max="6657" width="8.75" style="160"/>
    <col min="6658" max="6658" width="7.125" style="160" customWidth="1"/>
    <col min="6659" max="6659" width="7.625" style="160" customWidth="1"/>
    <col min="6660" max="6663" width="6.375" style="160" customWidth="1"/>
    <col min="6664" max="6665" width="8.125" style="160" customWidth="1"/>
    <col min="6666" max="6671" width="6.375" style="160" customWidth="1"/>
    <col min="6672" max="6672" width="10.625" style="160" customWidth="1"/>
    <col min="6673" max="6673" width="11.625" style="160" customWidth="1"/>
    <col min="6674" max="6913" width="8.75" style="160"/>
    <col min="6914" max="6914" width="7.125" style="160" customWidth="1"/>
    <col min="6915" max="6915" width="7.625" style="160" customWidth="1"/>
    <col min="6916" max="6919" width="6.375" style="160" customWidth="1"/>
    <col min="6920" max="6921" width="8.125" style="160" customWidth="1"/>
    <col min="6922" max="6927" width="6.375" style="160" customWidth="1"/>
    <col min="6928" max="6928" width="10.625" style="160" customWidth="1"/>
    <col min="6929" max="6929" width="11.625" style="160" customWidth="1"/>
    <col min="6930" max="7169" width="8.75" style="160"/>
    <col min="7170" max="7170" width="7.125" style="160" customWidth="1"/>
    <col min="7171" max="7171" width="7.625" style="160" customWidth="1"/>
    <col min="7172" max="7175" width="6.375" style="160" customWidth="1"/>
    <col min="7176" max="7177" width="8.125" style="160" customWidth="1"/>
    <col min="7178" max="7183" width="6.375" style="160" customWidth="1"/>
    <col min="7184" max="7184" width="10.625" style="160" customWidth="1"/>
    <col min="7185" max="7185" width="11.625" style="160" customWidth="1"/>
    <col min="7186" max="7425" width="8.75" style="160"/>
    <col min="7426" max="7426" width="7.125" style="160" customWidth="1"/>
    <col min="7427" max="7427" width="7.625" style="160" customWidth="1"/>
    <col min="7428" max="7431" width="6.375" style="160" customWidth="1"/>
    <col min="7432" max="7433" width="8.125" style="160" customWidth="1"/>
    <col min="7434" max="7439" width="6.375" style="160" customWidth="1"/>
    <col min="7440" max="7440" width="10.625" style="160" customWidth="1"/>
    <col min="7441" max="7441" width="11.625" style="160" customWidth="1"/>
    <col min="7442" max="7681" width="8.75" style="160"/>
    <col min="7682" max="7682" width="7.125" style="160" customWidth="1"/>
    <col min="7683" max="7683" width="7.625" style="160" customWidth="1"/>
    <col min="7684" max="7687" width="6.375" style="160" customWidth="1"/>
    <col min="7688" max="7689" width="8.125" style="160" customWidth="1"/>
    <col min="7690" max="7695" width="6.375" style="160" customWidth="1"/>
    <col min="7696" max="7696" width="10.625" style="160" customWidth="1"/>
    <col min="7697" max="7697" width="11.625" style="160" customWidth="1"/>
    <col min="7698" max="7937" width="8.75" style="160"/>
    <col min="7938" max="7938" width="7.125" style="160" customWidth="1"/>
    <col min="7939" max="7939" width="7.625" style="160" customWidth="1"/>
    <col min="7940" max="7943" width="6.375" style="160" customWidth="1"/>
    <col min="7944" max="7945" width="8.125" style="160" customWidth="1"/>
    <col min="7946" max="7951" width="6.375" style="160" customWidth="1"/>
    <col min="7952" max="7952" width="10.625" style="160" customWidth="1"/>
    <col min="7953" max="7953" width="11.625" style="160" customWidth="1"/>
    <col min="7954" max="8193" width="8.75" style="160"/>
    <col min="8194" max="8194" width="7.125" style="160" customWidth="1"/>
    <col min="8195" max="8195" width="7.625" style="160" customWidth="1"/>
    <col min="8196" max="8199" width="6.375" style="160" customWidth="1"/>
    <col min="8200" max="8201" width="8.125" style="160" customWidth="1"/>
    <col min="8202" max="8207" width="6.375" style="160" customWidth="1"/>
    <col min="8208" max="8208" width="10.625" style="160" customWidth="1"/>
    <col min="8209" max="8209" width="11.625" style="160" customWidth="1"/>
    <col min="8210" max="8449" width="8.75" style="160"/>
    <col min="8450" max="8450" width="7.125" style="160" customWidth="1"/>
    <col min="8451" max="8451" width="7.625" style="160" customWidth="1"/>
    <col min="8452" max="8455" width="6.375" style="160" customWidth="1"/>
    <col min="8456" max="8457" width="8.125" style="160" customWidth="1"/>
    <col min="8458" max="8463" width="6.375" style="160" customWidth="1"/>
    <col min="8464" max="8464" width="10.625" style="160" customWidth="1"/>
    <col min="8465" max="8465" width="11.625" style="160" customWidth="1"/>
    <col min="8466" max="8705" width="8.75" style="160"/>
    <col min="8706" max="8706" width="7.125" style="160" customWidth="1"/>
    <col min="8707" max="8707" width="7.625" style="160" customWidth="1"/>
    <col min="8708" max="8711" width="6.375" style="160" customWidth="1"/>
    <col min="8712" max="8713" width="8.125" style="160" customWidth="1"/>
    <col min="8714" max="8719" width="6.375" style="160" customWidth="1"/>
    <col min="8720" max="8720" width="10.625" style="160" customWidth="1"/>
    <col min="8721" max="8721" width="11.625" style="160" customWidth="1"/>
    <col min="8722" max="8961" width="8.75" style="160"/>
    <col min="8962" max="8962" width="7.125" style="160" customWidth="1"/>
    <col min="8963" max="8963" width="7.625" style="160" customWidth="1"/>
    <col min="8964" max="8967" width="6.375" style="160" customWidth="1"/>
    <col min="8968" max="8969" width="8.125" style="160" customWidth="1"/>
    <col min="8970" max="8975" width="6.375" style="160" customWidth="1"/>
    <col min="8976" max="8976" width="10.625" style="160" customWidth="1"/>
    <col min="8977" max="8977" width="11.625" style="160" customWidth="1"/>
    <col min="8978" max="9217" width="8.75" style="160"/>
    <col min="9218" max="9218" width="7.125" style="160" customWidth="1"/>
    <col min="9219" max="9219" width="7.625" style="160" customWidth="1"/>
    <col min="9220" max="9223" width="6.375" style="160" customWidth="1"/>
    <col min="9224" max="9225" width="8.125" style="160" customWidth="1"/>
    <col min="9226" max="9231" width="6.375" style="160" customWidth="1"/>
    <col min="9232" max="9232" width="10.625" style="160" customWidth="1"/>
    <col min="9233" max="9233" width="11.625" style="160" customWidth="1"/>
    <col min="9234" max="9473" width="8.75" style="160"/>
    <col min="9474" max="9474" width="7.125" style="160" customWidth="1"/>
    <col min="9475" max="9475" width="7.625" style="160" customWidth="1"/>
    <col min="9476" max="9479" width="6.375" style="160" customWidth="1"/>
    <col min="9480" max="9481" width="8.125" style="160" customWidth="1"/>
    <col min="9482" max="9487" width="6.375" style="160" customWidth="1"/>
    <col min="9488" max="9488" width="10.625" style="160" customWidth="1"/>
    <col min="9489" max="9489" width="11.625" style="160" customWidth="1"/>
    <col min="9490" max="9729" width="8.75" style="160"/>
    <col min="9730" max="9730" width="7.125" style="160" customWidth="1"/>
    <col min="9731" max="9731" width="7.625" style="160" customWidth="1"/>
    <col min="9732" max="9735" width="6.375" style="160" customWidth="1"/>
    <col min="9736" max="9737" width="8.125" style="160" customWidth="1"/>
    <col min="9738" max="9743" width="6.375" style="160" customWidth="1"/>
    <col min="9744" max="9744" width="10.625" style="160" customWidth="1"/>
    <col min="9745" max="9745" width="11.625" style="160" customWidth="1"/>
    <col min="9746" max="9985" width="8.75" style="160"/>
    <col min="9986" max="9986" width="7.125" style="160" customWidth="1"/>
    <col min="9987" max="9987" width="7.625" style="160" customWidth="1"/>
    <col min="9988" max="9991" width="6.375" style="160" customWidth="1"/>
    <col min="9992" max="9993" width="8.125" style="160" customWidth="1"/>
    <col min="9994" max="9999" width="6.375" style="160" customWidth="1"/>
    <col min="10000" max="10000" width="10.625" style="160" customWidth="1"/>
    <col min="10001" max="10001" width="11.625" style="160" customWidth="1"/>
    <col min="10002" max="10241" width="8.75" style="160"/>
    <col min="10242" max="10242" width="7.125" style="160" customWidth="1"/>
    <col min="10243" max="10243" width="7.625" style="160" customWidth="1"/>
    <col min="10244" max="10247" width="6.375" style="160" customWidth="1"/>
    <col min="10248" max="10249" width="8.125" style="160" customWidth="1"/>
    <col min="10250" max="10255" width="6.375" style="160" customWidth="1"/>
    <col min="10256" max="10256" width="10.625" style="160" customWidth="1"/>
    <col min="10257" max="10257" width="11.625" style="160" customWidth="1"/>
    <col min="10258" max="10497" width="8.75" style="160"/>
    <col min="10498" max="10498" width="7.125" style="160" customWidth="1"/>
    <col min="10499" max="10499" width="7.625" style="160" customWidth="1"/>
    <col min="10500" max="10503" width="6.375" style="160" customWidth="1"/>
    <col min="10504" max="10505" width="8.125" style="160" customWidth="1"/>
    <col min="10506" max="10511" width="6.375" style="160" customWidth="1"/>
    <col min="10512" max="10512" width="10.625" style="160" customWidth="1"/>
    <col min="10513" max="10513" width="11.625" style="160" customWidth="1"/>
    <col min="10514" max="10753" width="8.75" style="160"/>
    <col min="10754" max="10754" width="7.125" style="160" customWidth="1"/>
    <col min="10755" max="10755" width="7.625" style="160" customWidth="1"/>
    <col min="10756" max="10759" width="6.375" style="160" customWidth="1"/>
    <col min="10760" max="10761" width="8.125" style="160" customWidth="1"/>
    <col min="10762" max="10767" width="6.375" style="160" customWidth="1"/>
    <col min="10768" max="10768" width="10.625" style="160" customWidth="1"/>
    <col min="10769" max="10769" width="11.625" style="160" customWidth="1"/>
    <col min="10770" max="11009" width="8.75" style="160"/>
    <col min="11010" max="11010" width="7.125" style="160" customWidth="1"/>
    <col min="11011" max="11011" width="7.625" style="160" customWidth="1"/>
    <col min="11012" max="11015" width="6.375" style="160" customWidth="1"/>
    <col min="11016" max="11017" width="8.125" style="160" customWidth="1"/>
    <col min="11018" max="11023" width="6.375" style="160" customWidth="1"/>
    <col min="11024" max="11024" width="10.625" style="160" customWidth="1"/>
    <col min="11025" max="11025" width="11.625" style="160" customWidth="1"/>
    <col min="11026" max="11265" width="8.75" style="160"/>
    <col min="11266" max="11266" width="7.125" style="160" customWidth="1"/>
    <col min="11267" max="11267" width="7.625" style="160" customWidth="1"/>
    <col min="11268" max="11271" width="6.375" style="160" customWidth="1"/>
    <col min="11272" max="11273" width="8.125" style="160" customWidth="1"/>
    <col min="11274" max="11279" width="6.375" style="160" customWidth="1"/>
    <col min="11280" max="11280" width="10.625" style="160" customWidth="1"/>
    <col min="11281" max="11281" width="11.625" style="160" customWidth="1"/>
    <col min="11282" max="11521" width="8.75" style="160"/>
    <col min="11522" max="11522" width="7.125" style="160" customWidth="1"/>
    <col min="11523" max="11523" width="7.625" style="160" customWidth="1"/>
    <col min="11524" max="11527" width="6.375" style="160" customWidth="1"/>
    <col min="11528" max="11529" width="8.125" style="160" customWidth="1"/>
    <col min="11530" max="11535" width="6.375" style="160" customWidth="1"/>
    <col min="11536" max="11536" width="10.625" style="160" customWidth="1"/>
    <col min="11537" max="11537" width="11.625" style="160" customWidth="1"/>
    <col min="11538" max="11777" width="8.75" style="160"/>
    <col min="11778" max="11778" width="7.125" style="160" customWidth="1"/>
    <col min="11779" max="11779" width="7.625" style="160" customWidth="1"/>
    <col min="11780" max="11783" width="6.375" style="160" customWidth="1"/>
    <col min="11784" max="11785" width="8.125" style="160" customWidth="1"/>
    <col min="11786" max="11791" width="6.375" style="160" customWidth="1"/>
    <col min="11792" max="11792" width="10.625" style="160" customWidth="1"/>
    <col min="11793" max="11793" width="11.625" style="160" customWidth="1"/>
    <col min="11794" max="12033" width="8.75" style="160"/>
    <col min="12034" max="12034" width="7.125" style="160" customWidth="1"/>
    <col min="12035" max="12035" width="7.625" style="160" customWidth="1"/>
    <col min="12036" max="12039" width="6.375" style="160" customWidth="1"/>
    <col min="12040" max="12041" width="8.125" style="160" customWidth="1"/>
    <col min="12042" max="12047" width="6.375" style="160" customWidth="1"/>
    <col min="12048" max="12048" width="10.625" style="160" customWidth="1"/>
    <col min="12049" max="12049" width="11.625" style="160" customWidth="1"/>
    <col min="12050" max="12289" width="8.75" style="160"/>
    <col min="12290" max="12290" width="7.125" style="160" customWidth="1"/>
    <col min="12291" max="12291" width="7.625" style="160" customWidth="1"/>
    <col min="12292" max="12295" width="6.375" style="160" customWidth="1"/>
    <col min="12296" max="12297" width="8.125" style="160" customWidth="1"/>
    <col min="12298" max="12303" width="6.375" style="160" customWidth="1"/>
    <col min="12304" max="12304" width="10.625" style="160" customWidth="1"/>
    <col min="12305" max="12305" width="11.625" style="160" customWidth="1"/>
    <col min="12306" max="12545" width="8.75" style="160"/>
    <col min="12546" max="12546" width="7.125" style="160" customWidth="1"/>
    <col min="12547" max="12547" width="7.625" style="160" customWidth="1"/>
    <col min="12548" max="12551" width="6.375" style="160" customWidth="1"/>
    <col min="12552" max="12553" width="8.125" style="160" customWidth="1"/>
    <col min="12554" max="12559" width="6.375" style="160" customWidth="1"/>
    <col min="12560" max="12560" width="10.625" style="160" customWidth="1"/>
    <col min="12561" max="12561" width="11.625" style="160" customWidth="1"/>
    <col min="12562" max="12801" width="8.75" style="160"/>
    <col min="12802" max="12802" width="7.125" style="160" customWidth="1"/>
    <col min="12803" max="12803" width="7.625" style="160" customWidth="1"/>
    <col min="12804" max="12807" width="6.375" style="160" customWidth="1"/>
    <col min="12808" max="12809" width="8.125" style="160" customWidth="1"/>
    <col min="12810" max="12815" width="6.375" style="160" customWidth="1"/>
    <col min="12816" max="12816" width="10.625" style="160" customWidth="1"/>
    <col min="12817" max="12817" width="11.625" style="160" customWidth="1"/>
    <col min="12818" max="13057" width="8.75" style="160"/>
    <col min="13058" max="13058" width="7.125" style="160" customWidth="1"/>
    <col min="13059" max="13059" width="7.625" style="160" customWidth="1"/>
    <col min="13060" max="13063" width="6.375" style="160" customWidth="1"/>
    <col min="13064" max="13065" width="8.125" style="160" customWidth="1"/>
    <col min="13066" max="13071" width="6.375" style="160" customWidth="1"/>
    <col min="13072" max="13072" width="10.625" style="160" customWidth="1"/>
    <col min="13073" max="13073" width="11.625" style="160" customWidth="1"/>
    <col min="13074" max="13313" width="8.75" style="160"/>
    <col min="13314" max="13314" width="7.125" style="160" customWidth="1"/>
    <col min="13315" max="13315" width="7.625" style="160" customWidth="1"/>
    <col min="13316" max="13319" width="6.375" style="160" customWidth="1"/>
    <col min="13320" max="13321" width="8.125" style="160" customWidth="1"/>
    <col min="13322" max="13327" width="6.375" style="160" customWidth="1"/>
    <col min="13328" max="13328" width="10.625" style="160" customWidth="1"/>
    <col min="13329" max="13329" width="11.625" style="160" customWidth="1"/>
    <col min="13330" max="13569" width="8.75" style="160"/>
    <col min="13570" max="13570" width="7.125" style="160" customWidth="1"/>
    <col min="13571" max="13571" width="7.625" style="160" customWidth="1"/>
    <col min="13572" max="13575" width="6.375" style="160" customWidth="1"/>
    <col min="13576" max="13577" width="8.125" style="160" customWidth="1"/>
    <col min="13578" max="13583" width="6.375" style="160" customWidth="1"/>
    <col min="13584" max="13584" width="10.625" style="160" customWidth="1"/>
    <col min="13585" max="13585" width="11.625" style="160" customWidth="1"/>
    <col min="13586" max="13825" width="8.75" style="160"/>
    <col min="13826" max="13826" width="7.125" style="160" customWidth="1"/>
    <col min="13827" max="13827" width="7.625" style="160" customWidth="1"/>
    <col min="13828" max="13831" width="6.375" style="160" customWidth="1"/>
    <col min="13832" max="13833" width="8.125" style="160" customWidth="1"/>
    <col min="13834" max="13839" width="6.375" style="160" customWidth="1"/>
    <col min="13840" max="13840" width="10.625" style="160" customWidth="1"/>
    <col min="13841" max="13841" width="11.625" style="160" customWidth="1"/>
    <col min="13842" max="14081" width="8.75" style="160"/>
    <col min="14082" max="14082" width="7.125" style="160" customWidth="1"/>
    <col min="14083" max="14083" width="7.625" style="160" customWidth="1"/>
    <col min="14084" max="14087" width="6.375" style="160" customWidth="1"/>
    <col min="14088" max="14089" width="8.125" style="160" customWidth="1"/>
    <col min="14090" max="14095" width="6.375" style="160" customWidth="1"/>
    <col min="14096" max="14096" width="10.625" style="160" customWidth="1"/>
    <col min="14097" max="14097" width="11.625" style="160" customWidth="1"/>
    <col min="14098" max="14337" width="8.75" style="160"/>
    <col min="14338" max="14338" width="7.125" style="160" customWidth="1"/>
    <col min="14339" max="14339" width="7.625" style="160" customWidth="1"/>
    <col min="14340" max="14343" width="6.375" style="160" customWidth="1"/>
    <col min="14344" max="14345" width="8.125" style="160" customWidth="1"/>
    <col min="14346" max="14351" width="6.375" style="160" customWidth="1"/>
    <col min="14352" max="14352" width="10.625" style="160" customWidth="1"/>
    <col min="14353" max="14353" width="11.625" style="160" customWidth="1"/>
    <col min="14354" max="14593" width="8.75" style="160"/>
    <col min="14594" max="14594" width="7.125" style="160" customWidth="1"/>
    <col min="14595" max="14595" width="7.625" style="160" customWidth="1"/>
    <col min="14596" max="14599" width="6.375" style="160" customWidth="1"/>
    <col min="14600" max="14601" width="8.125" style="160" customWidth="1"/>
    <col min="14602" max="14607" width="6.375" style="160" customWidth="1"/>
    <col min="14608" max="14608" width="10.625" style="160" customWidth="1"/>
    <col min="14609" max="14609" width="11.625" style="160" customWidth="1"/>
    <col min="14610" max="14849" width="8.75" style="160"/>
    <col min="14850" max="14850" width="7.125" style="160" customWidth="1"/>
    <col min="14851" max="14851" width="7.625" style="160" customWidth="1"/>
    <col min="14852" max="14855" width="6.375" style="160" customWidth="1"/>
    <col min="14856" max="14857" width="8.125" style="160" customWidth="1"/>
    <col min="14858" max="14863" width="6.375" style="160" customWidth="1"/>
    <col min="14864" max="14864" width="10.625" style="160" customWidth="1"/>
    <col min="14865" max="14865" width="11.625" style="160" customWidth="1"/>
    <col min="14866" max="15105" width="8.75" style="160"/>
    <col min="15106" max="15106" width="7.125" style="160" customWidth="1"/>
    <col min="15107" max="15107" width="7.625" style="160" customWidth="1"/>
    <col min="15108" max="15111" width="6.375" style="160" customWidth="1"/>
    <col min="15112" max="15113" width="8.125" style="160" customWidth="1"/>
    <col min="15114" max="15119" width="6.375" style="160" customWidth="1"/>
    <col min="15120" max="15120" width="10.625" style="160" customWidth="1"/>
    <col min="15121" max="15121" width="11.625" style="160" customWidth="1"/>
    <col min="15122" max="15361" width="8.75" style="160"/>
    <col min="15362" max="15362" width="7.125" style="160" customWidth="1"/>
    <col min="15363" max="15363" width="7.625" style="160" customWidth="1"/>
    <col min="15364" max="15367" width="6.375" style="160" customWidth="1"/>
    <col min="15368" max="15369" width="8.125" style="160" customWidth="1"/>
    <col min="15370" max="15375" width="6.375" style="160" customWidth="1"/>
    <col min="15376" max="15376" width="10.625" style="160" customWidth="1"/>
    <col min="15377" max="15377" width="11.625" style="160" customWidth="1"/>
    <col min="15378" max="15617" width="8.75" style="160"/>
    <col min="15618" max="15618" width="7.125" style="160" customWidth="1"/>
    <col min="15619" max="15619" width="7.625" style="160" customWidth="1"/>
    <col min="15620" max="15623" width="6.375" style="160" customWidth="1"/>
    <col min="15624" max="15625" width="8.125" style="160" customWidth="1"/>
    <col min="15626" max="15631" width="6.375" style="160" customWidth="1"/>
    <col min="15632" max="15632" width="10.625" style="160" customWidth="1"/>
    <col min="15633" max="15633" width="11.625" style="160" customWidth="1"/>
    <col min="15634" max="15873" width="8.75" style="160"/>
    <col min="15874" max="15874" width="7.125" style="160" customWidth="1"/>
    <col min="15875" max="15875" width="7.625" style="160" customWidth="1"/>
    <col min="15876" max="15879" width="6.375" style="160" customWidth="1"/>
    <col min="15880" max="15881" width="8.125" style="160" customWidth="1"/>
    <col min="15882" max="15887" width="6.375" style="160" customWidth="1"/>
    <col min="15888" max="15888" width="10.625" style="160" customWidth="1"/>
    <col min="15889" max="15889" width="11.625" style="160" customWidth="1"/>
    <col min="15890" max="16129" width="8.75" style="160"/>
    <col min="16130" max="16130" width="7.125" style="160" customWidth="1"/>
    <col min="16131" max="16131" width="7.625" style="160" customWidth="1"/>
    <col min="16132" max="16135" width="6.375" style="160" customWidth="1"/>
    <col min="16136" max="16137" width="8.125" style="160" customWidth="1"/>
    <col min="16138" max="16143" width="6.375" style="160" customWidth="1"/>
    <col min="16144" max="16144" width="10.625" style="160" customWidth="1"/>
    <col min="16145" max="16145" width="11.625" style="160" customWidth="1"/>
    <col min="16146" max="16384" width="8.75" style="160"/>
  </cols>
  <sheetData>
    <row r="1" spans="1:17" ht="15.75">
      <c r="A1" s="158" t="s">
        <v>59</v>
      </c>
      <c r="B1" s="159"/>
      <c r="J1" s="161"/>
      <c r="K1" s="161"/>
      <c r="L1" s="161"/>
      <c r="M1" s="161"/>
      <c r="N1" s="161"/>
      <c r="Q1" s="162" t="s">
        <v>340</v>
      </c>
    </row>
    <row r="3" spans="1:17">
      <c r="A3" s="163" t="s">
        <v>259</v>
      </c>
      <c r="B3" s="163"/>
      <c r="C3" s="163"/>
      <c r="D3" s="163"/>
      <c r="E3" s="163"/>
      <c r="F3" s="163"/>
      <c r="G3" s="164"/>
      <c r="H3" s="164"/>
      <c r="I3" s="164"/>
      <c r="J3" s="163"/>
      <c r="K3" s="163"/>
      <c r="L3" s="163"/>
      <c r="M3" s="164"/>
      <c r="N3" s="164"/>
      <c r="O3" s="164"/>
      <c r="P3" s="164"/>
      <c r="Q3" s="164"/>
    </row>
    <row r="4" spans="1:17">
      <c r="A4" s="165"/>
      <c r="B4" s="165"/>
      <c r="C4" s="166"/>
      <c r="D4" s="166"/>
      <c r="E4" s="166"/>
      <c r="F4" s="166"/>
      <c r="G4" s="167"/>
      <c r="H4" s="167"/>
      <c r="I4" s="167"/>
      <c r="J4" s="166"/>
      <c r="K4" s="166"/>
      <c r="L4" s="168"/>
      <c r="M4" s="169"/>
      <c r="N4" s="167"/>
      <c r="O4" s="167"/>
      <c r="P4" s="167"/>
      <c r="Q4" s="167"/>
    </row>
    <row r="5" spans="1:17">
      <c r="A5" s="220" t="s">
        <v>17</v>
      </c>
      <c r="B5" s="220" t="s">
        <v>260</v>
      </c>
      <c r="C5" s="220" t="s">
        <v>261</v>
      </c>
      <c r="D5" s="933" t="s">
        <v>262</v>
      </c>
      <c r="E5" s="933"/>
      <c r="F5" s="933" t="s">
        <v>263</v>
      </c>
      <c r="G5" s="933"/>
      <c r="H5" s="933" t="s">
        <v>202</v>
      </c>
      <c r="I5" s="933"/>
      <c r="J5" s="933" t="s">
        <v>204</v>
      </c>
      <c r="K5" s="933"/>
      <c r="L5" s="933" t="s">
        <v>205</v>
      </c>
      <c r="M5" s="933"/>
      <c r="N5" s="933" t="s">
        <v>203</v>
      </c>
      <c r="O5" s="933"/>
      <c r="P5" s="933" t="s">
        <v>264</v>
      </c>
      <c r="Q5" s="933"/>
    </row>
    <row r="6" spans="1:17" s="170" customFormat="1" ht="11.45" customHeight="1">
      <c r="A6" s="221" t="s">
        <v>265</v>
      </c>
      <c r="B6" s="221" t="s">
        <v>266</v>
      </c>
      <c r="C6" s="221" t="s">
        <v>43</v>
      </c>
      <c r="D6" s="935" t="s">
        <v>267</v>
      </c>
      <c r="E6" s="935"/>
      <c r="F6" s="934" t="s">
        <v>268</v>
      </c>
      <c r="G6" s="934"/>
      <c r="H6" s="316" t="s">
        <v>313</v>
      </c>
      <c r="I6" s="225"/>
      <c r="J6" s="225"/>
      <c r="K6" s="225"/>
      <c r="L6" s="226"/>
      <c r="M6" s="226"/>
      <c r="N6" s="225" t="s">
        <v>314</v>
      </c>
      <c r="O6" s="225"/>
      <c r="P6" s="934" t="s">
        <v>269</v>
      </c>
      <c r="Q6" s="934"/>
    </row>
    <row r="7" spans="1:17">
      <c r="A7" s="222"/>
      <c r="B7" s="222"/>
      <c r="C7" s="222"/>
      <c r="D7" s="223" t="s">
        <v>11</v>
      </c>
      <c r="E7" s="224" t="s">
        <v>12</v>
      </c>
      <c r="F7" s="227" t="s">
        <v>11</v>
      </c>
      <c r="G7" s="227" t="s">
        <v>12</v>
      </c>
      <c r="H7" s="227" t="s">
        <v>11</v>
      </c>
      <c r="I7" s="227" t="s">
        <v>12</v>
      </c>
      <c r="J7" s="227" t="s">
        <v>11</v>
      </c>
      <c r="K7" s="227" t="s">
        <v>12</v>
      </c>
      <c r="L7" s="227" t="s">
        <v>11</v>
      </c>
      <c r="M7" s="227" t="s">
        <v>12</v>
      </c>
      <c r="N7" s="227" t="s">
        <v>11</v>
      </c>
      <c r="O7" s="227" t="s">
        <v>12</v>
      </c>
      <c r="P7" s="227" t="s">
        <v>11</v>
      </c>
      <c r="Q7" s="227" t="s">
        <v>12</v>
      </c>
    </row>
    <row r="8" spans="1:17">
      <c r="A8" s="171" t="s">
        <v>323</v>
      </c>
      <c r="B8" s="171" t="s">
        <v>270</v>
      </c>
      <c r="C8" s="228"/>
      <c r="D8" s="229"/>
      <c r="E8" s="229"/>
      <c r="F8" s="230"/>
      <c r="G8" s="230"/>
      <c r="H8" s="231"/>
      <c r="I8" s="231"/>
      <c r="J8" s="231"/>
      <c r="K8" s="231"/>
      <c r="L8" s="231"/>
      <c r="M8" s="231"/>
      <c r="N8" s="231"/>
      <c r="O8" s="231"/>
      <c r="P8" s="231"/>
      <c r="Q8" s="231"/>
    </row>
    <row r="9" spans="1:17">
      <c r="A9" s="171"/>
      <c r="B9" s="173" t="s">
        <v>7</v>
      </c>
      <c r="C9" s="236"/>
      <c r="D9" s="229"/>
      <c r="E9" s="229"/>
      <c r="F9" s="230"/>
      <c r="G9" s="230"/>
      <c r="H9" s="231"/>
      <c r="I9" s="232"/>
      <c r="J9" s="231"/>
      <c r="K9" s="232"/>
      <c r="L9" s="231"/>
      <c r="M9" s="232"/>
      <c r="N9" s="231"/>
      <c r="O9" s="232"/>
      <c r="P9" s="231"/>
      <c r="Q9" s="232"/>
    </row>
    <row r="10" spans="1:17">
      <c r="A10" s="172" t="s">
        <v>326</v>
      </c>
      <c r="B10" s="171" t="s">
        <v>270</v>
      </c>
      <c r="C10" s="228"/>
      <c r="D10" s="233"/>
      <c r="E10" s="233"/>
      <c r="F10" s="234"/>
      <c r="G10" s="234"/>
      <c r="H10" s="235"/>
      <c r="I10" s="235"/>
      <c r="J10" s="235"/>
      <c r="K10" s="235"/>
      <c r="L10" s="235"/>
      <c r="M10" s="235"/>
      <c r="N10" s="235"/>
      <c r="O10" s="235"/>
      <c r="P10" s="235"/>
      <c r="Q10" s="235"/>
    </row>
    <row r="11" spans="1:17">
      <c r="A11" s="173"/>
      <c r="B11" s="173" t="s">
        <v>7</v>
      </c>
      <c r="C11" s="236"/>
      <c r="D11" s="237"/>
      <c r="E11" s="237"/>
      <c r="F11" s="238"/>
      <c r="G11" s="230"/>
      <c r="H11" s="239"/>
      <c r="I11" s="240"/>
      <c r="J11" s="239"/>
      <c r="K11" s="240"/>
      <c r="L11" s="239"/>
      <c r="M11" s="240"/>
      <c r="N11" s="239"/>
      <c r="O11" s="240"/>
      <c r="P11" s="239"/>
      <c r="Q11" s="240"/>
    </row>
    <row r="12" spans="1:17">
      <c r="A12" s="171" t="s">
        <v>324</v>
      </c>
      <c r="B12" s="171" t="s">
        <v>270</v>
      </c>
      <c r="C12" s="228"/>
      <c r="D12" s="229"/>
      <c r="E12" s="229"/>
      <c r="F12" s="230"/>
      <c r="G12" s="234"/>
      <c r="H12" s="231"/>
      <c r="I12" s="231"/>
      <c r="J12" s="231"/>
      <c r="K12" s="231"/>
      <c r="L12" s="231"/>
      <c r="M12" s="231"/>
      <c r="N12" s="231"/>
      <c r="O12" s="231"/>
      <c r="P12" s="231"/>
      <c r="Q12" s="231"/>
    </row>
    <row r="13" spans="1:17" ht="12.6" customHeight="1">
      <c r="A13" s="174"/>
      <c r="B13" s="174" t="s">
        <v>7</v>
      </c>
      <c r="C13" s="329"/>
      <c r="D13" s="330"/>
      <c r="E13" s="330"/>
      <c r="F13" s="331"/>
      <c r="G13" s="331"/>
      <c r="H13" s="332"/>
      <c r="I13" s="333"/>
      <c r="J13" s="332"/>
      <c r="K13" s="333"/>
      <c r="L13" s="332"/>
      <c r="M13" s="333"/>
      <c r="N13" s="332"/>
      <c r="O13" s="333"/>
      <c r="P13" s="332"/>
      <c r="Q13" s="333"/>
    </row>
    <row r="14" spans="1:17">
      <c r="A14" s="175"/>
      <c r="B14" s="175"/>
      <c r="C14" s="175"/>
      <c r="D14" s="175"/>
      <c r="E14" s="175"/>
      <c r="F14" s="175"/>
      <c r="G14" s="176"/>
      <c r="H14" s="176"/>
      <c r="I14" s="176"/>
      <c r="J14" s="176"/>
      <c r="K14" s="176"/>
      <c r="L14" s="176"/>
      <c r="M14" s="176"/>
      <c r="N14" s="176"/>
      <c r="O14" s="176"/>
      <c r="P14" s="176"/>
      <c r="Q14" s="176"/>
    </row>
    <row r="15" spans="1:17">
      <c r="A15" s="175" t="s">
        <v>271</v>
      </c>
      <c r="B15" s="175"/>
      <c r="C15" s="175"/>
      <c r="D15" s="175"/>
      <c r="E15" s="175"/>
      <c r="F15" s="175"/>
      <c r="G15" s="177"/>
      <c r="H15" s="177"/>
      <c r="I15" s="177"/>
      <c r="J15" s="175"/>
      <c r="K15" s="175"/>
      <c r="L15" s="175"/>
      <c r="M15" s="176"/>
      <c r="N15" s="176"/>
      <c r="O15" s="176"/>
      <c r="P15" s="176"/>
      <c r="Q15" s="176"/>
    </row>
    <row r="16" spans="1:17">
      <c r="A16" s="175" t="s">
        <v>272</v>
      </c>
      <c r="B16" s="175"/>
      <c r="C16" s="175"/>
      <c r="D16" s="175"/>
      <c r="E16" s="175"/>
      <c r="F16" s="175"/>
      <c r="G16" s="176"/>
      <c r="H16" s="176"/>
      <c r="I16" s="176"/>
      <c r="J16" s="175"/>
      <c r="K16" s="175"/>
      <c r="L16" s="175"/>
      <c r="M16" s="176"/>
      <c r="N16" s="176"/>
      <c r="O16" s="176"/>
      <c r="P16" s="176"/>
      <c r="Q16" s="176"/>
    </row>
    <row r="17" spans="1:17" ht="13.5" thickBot="1">
      <c r="A17" s="175"/>
      <c r="B17" s="175"/>
      <c r="C17" s="175"/>
      <c r="D17" s="175"/>
      <c r="E17" s="175"/>
      <c r="F17" s="175"/>
      <c r="G17" s="176"/>
      <c r="H17" s="176"/>
      <c r="I17" s="176"/>
      <c r="J17" s="175"/>
      <c r="K17" s="175"/>
      <c r="L17" s="175"/>
      <c r="M17" s="176"/>
      <c r="N17" s="176"/>
      <c r="O17" s="176"/>
      <c r="P17" s="176"/>
      <c r="Q17" s="176"/>
    </row>
    <row r="18" spans="1:17" hidden="1">
      <c r="A18" s="175"/>
      <c r="B18" s="175"/>
      <c r="C18" s="175"/>
      <c r="D18" s="175"/>
      <c r="E18" s="175"/>
      <c r="F18" s="175"/>
      <c r="G18" s="176"/>
      <c r="H18" s="176"/>
      <c r="I18" s="176"/>
      <c r="J18" s="175"/>
      <c r="K18" s="175"/>
      <c r="L18" s="175"/>
      <c r="M18" s="176"/>
      <c r="N18" s="176"/>
      <c r="O18" s="176"/>
      <c r="P18" s="176"/>
      <c r="Q18" s="176"/>
    </row>
    <row r="19" spans="1:17" hidden="1">
      <c r="A19" s="175"/>
      <c r="B19" s="175"/>
      <c r="C19" s="175"/>
      <c r="D19" s="175"/>
      <c r="E19" s="175"/>
      <c r="F19" s="175"/>
      <c r="G19" s="176"/>
      <c r="H19" s="176"/>
      <c r="I19" s="176"/>
      <c r="J19" s="175"/>
      <c r="K19" s="175"/>
      <c r="L19" s="175"/>
      <c r="M19" s="176"/>
      <c r="N19" s="176"/>
      <c r="O19" s="176"/>
      <c r="P19" s="176"/>
      <c r="Q19" s="176"/>
    </row>
    <row r="20" spans="1:17" hidden="1">
      <c r="A20" s="160" t="s">
        <v>273</v>
      </c>
      <c r="J20" s="159" t="s">
        <v>274</v>
      </c>
    </row>
    <row r="21" spans="1:17" hidden="1">
      <c r="G21" s="160" t="s">
        <v>275</v>
      </c>
      <c r="J21" s="160">
        <v>5</v>
      </c>
      <c r="M21" s="178"/>
      <c r="N21" s="179"/>
      <c r="O21" s="179"/>
      <c r="P21" s="179"/>
      <c r="Q21" s="179"/>
    </row>
    <row r="22" spans="1:17" hidden="1">
      <c r="G22" s="160" t="s">
        <v>276</v>
      </c>
      <c r="J22" s="160">
        <v>15</v>
      </c>
      <c r="M22" s="179"/>
      <c r="N22" s="179"/>
      <c r="O22" s="179"/>
      <c r="P22" s="179"/>
      <c r="Q22" s="179"/>
    </row>
    <row r="23" spans="1:17" hidden="1">
      <c r="G23" s="160" t="s">
        <v>277</v>
      </c>
      <c r="J23" s="160">
        <v>45</v>
      </c>
      <c r="M23" s="179"/>
      <c r="N23" s="179"/>
      <c r="O23" s="179"/>
      <c r="P23" s="179"/>
      <c r="Q23" s="179"/>
    </row>
    <row r="24" spans="1:17" hidden="1">
      <c r="M24" s="179"/>
      <c r="N24" s="179"/>
      <c r="O24" s="179"/>
      <c r="P24" s="179"/>
      <c r="Q24" s="179"/>
    </row>
    <row r="25" spans="1:17" hidden="1"/>
    <row r="26" spans="1:17" ht="18.75" customHeight="1">
      <c r="A26" s="470" t="s">
        <v>278</v>
      </c>
      <c r="B26" s="462"/>
      <c r="C26" s="462"/>
      <c r="D26" s="462"/>
      <c r="E26" s="463"/>
      <c r="F26" s="159"/>
      <c r="H26" s="180"/>
    </row>
    <row r="27" spans="1:17" ht="18.75" customHeight="1">
      <c r="A27" s="464"/>
      <c r="B27" s="465"/>
      <c r="C27" s="466" t="s">
        <v>279</v>
      </c>
      <c r="D27" s="465"/>
      <c r="E27" s="467"/>
      <c r="F27" s="181"/>
    </row>
    <row r="28" spans="1:17" ht="18.75" customHeight="1">
      <c r="A28" s="464" t="s">
        <v>280</v>
      </c>
      <c r="B28" s="465"/>
      <c r="C28" s="468">
        <v>5</v>
      </c>
      <c r="D28" s="465"/>
      <c r="E28" s="467"/>
      <c r="F28" s="181"/>
    </row>
    <row r="29" spans="1:17" ht="18.75" customHeight="1">
      <c r="A29" s="464" t="s">
        <v>281</v>
      </c>
      <c r="B29" s="465"/>
      <c r="C29" s="468">
        <v>5</v>
      </c>
      <c r="D29" s="465"/>
      <c r="E29" s="467"/>
      <c r="F29" s="181"/>
    </row>
    <row r="30" spans="1:17" ht="18.75" customHeight="1">
      <c r="A30" s="464" t="s">
        <v>282</v>
      </c>
      <c r="B30" s="465"/>
      <c r="C30" s="468">
        <v>25</v>
      </c>
      <c r="D30" s="465"/>
      <c r="E30" s="469"/>
    </row>
    <row r="31" spans="1:17" ht="10.9" customHeight="1" thickBot="1">
      <c r="A31" s="342"/>
      <c r="B31" s="343"/>
      <c r="C31" s="343"/>
      <c r="D31" s="343"/>
      <c r="E31" s="344"/>
    </row>
  </sheetData>
  <mergeCells count="10">
    <mergeCell ref="D5:E5"/>
    <mergeCell ref="F5:G5"/>
    <mergeCell ref="F6:G6"/>
    <mergeCell ref="D6:E6"/>
    <mergeCell ref="H5:I5"/>
    <mergeCell ref="J5:K5"/>
    <mergeCell ref="L5:M5"/>
    <mergeCell ref="N5:O5"/>
    <mergeCell ref="P6:Q6"/>
    <mergeCell ref="P5:Q5"/>
  </mergeCells>
  <pageMargins left="0.74803149606299213" right="0.74803149606299213" top="0.78740157480314965" bottom="0.59055118110236227" header="0.59055118110236227" footer="0.39370078740157483"/>
  <pageSetup paperSize="9" scale="95" orientation="landscape" r:id="rId1"/>
  <headerFooter alignWithMargins="0">
    <oddFooter>&amp;C&amp;"Arial,Normal"&amp;10NBR Nordic Beet Research</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L73"/>
  <sheetViews>
    <sheetView showGridLines="0" zoomScaleNormal="100" zoomScaleSheetLayoutView="100" workbookViewId="0">
      <selection activeCell="F12" sqref="F12:G20"/>
    </sheetView>
  </sheetViews>
  <sheetFormatPr defaultColWidth="8.75" defaultRowHeight="12.75"/>
  <cols>
    <col min="1" max="1" width="9.5" style="160" customWidth="1"/>
    <col min="2" max="2" width="4" style="181" customWidth="1"/>
    <col min="3" max="3" width="24.25" style="160" customWidth="1"/>
    <col min="4" max="5" width="7.625" style="160" customWidth="1"/>
    <col min="6" max="7" width="13.625" style="160" customWidth="1"/>
    <col min="8" max="8" width="7.625" style="181" customWidth="1"/>
    <col min="9" max="9" width="4.75" style="160" customWidth="1"/>
    <col min="10" max="13" width="4.625" style="181" customWidth="1"/>
    <col min="14" max="14" width="4.625" style="373" customWidth="1"/>
    <col min="15" max="15" width="7.125" style="160" customWidth="1"/>
    <col min="16" max="16" width="6.625" style="181" customWidth="1"/>
    <col min="17" max="17" width="4.75" style="160" customWidth="1"/>
    <col min="18" max="18" width="6.25" style="181" customWidth="1"/>
    <col min="19" max="21" width="4.625" style="181" customWidth="1"/>
    <col min="22" max="22" width="4.625" style="373" customWidth="1"/>
    <col min="23" max="23" width="6.75" style="160" customWidth="1"/>
    <col min="24" max="24" width="6.625" style="181" customWidth="1"/>
    <col min="25" max="25" width="4.75" style="160" customWidth="1"/>
    <col min="26" max="29" width="4.625" style="181" customWidth="1"/>
    <col min="30" max="30" width="4.625" style="373" customWidth="1"/>
    <col min="31" max="222" width="8.75" style="160"/>
    <col min="223" max="223" width="7.625" style="160" customWidth="1"/>
    <col min="224" max="224" width="4" style="160" customWidth="1"/>
    <col min="225" max="225" width="24.25" style="160" customWidth="1"/>
    <col min="226" max="227" width="6.625" style="160" customWidth="1"/>
    <col min="228" max="228" width="4.75" style="160" customWidth="1"/>
    <col min="229" max="233" width="4.625" style="160" customWidth="1"/>
    <col min="234" max="234" width="6.25" style="160" customWidth="1"/>
    <col min="235" max="235" width="6.625" style="160" customWidth="1"/>
    <col min="236" max="236" width="4.75" style="160" customWidth="1"/>
    <col min="237" max="241" width="4.625" style="160" customWidth="1"/>
    <col min="242" max="242" width="6.75" style="160" customWidth="1"/>
    <col min="243" max="243" width="6.625" style="160" customWidth="1"/>
    <col min="244" max="244" width="4.75" style="160" customWidth="1"/>
    <col min="245" max="249" width="4.625" style="160" customWidth="1"/>
    <col min="250" max="478" width="8.75" style="160"/>
    <col min="479" max="479" width="7.625" style="160" customWidth="1"/>
    <col min="480" max="480" width="4" style="160" customWidth="1"/>
    <col min="481" max="481" width="24.25" style="160" customWidth="1"/>
    <col min="482" max="483" width="6.625" style="160" customWidth="1"/>
    <col min="484" max="484" width="4.75" style="160" customWidth="1"/>
    <col min="485" max="489" width="4.625" style="160" customWidth="1"/>
    <col min="490" max="490" width="6.25" style="160" customWidth="1"/>
    <col min="491" max="491" width="6.625" style="160" customWidth="1"/>
    <col min="492" max="492" width="4.75" style="160" customWidth="1"/>
    <col min="493" max="497" width="4.625" style="160" customWidth="1"/>
    <col min="498" max="498" width="6.75" style="160" customWidth="1"/>
    <col min="499" max="499" width="6.625" style="160" customWidth="1"/>
    <col min="500" max="500" width="4.75" style="160" customWidth="1"/>
    <col min="501" max="505" width="4.625" style="160" customWidth="1"/>
    <col min="506" max="734" width="8.75" style="160"/>
    <col min="735" max="735" width="7.625" style="160" customWidth="1"/>
    <col min="736" max="736" width="4" style="160" customWidth="1"/>
    <col min="737" max="737" width="24.25" style="160" customWidth="1"/>
    <col min="738" max="739" width="6.625" style="160" customWidth="1"/>
    <col min="740" max="740" width="4.75" style="160" customWidth="1"/>
    <col min="741" max="745" width="4.625" style="160" customWidth="1"/>
    <col min="746" max="746" width="6.25" style="160" customWidth="1"/>
    <col min="747" max="747" width="6.625" style="160" customWidth="1"/>
    <col min="748" max="748" width="4.75" style="160" customWidth="1"/>
    <col min="749" max="753" width="4.625" style="160" customWidth="1"/>
    <col min="754" max="754" width="6.75" style="160" customWidth="1"/>
    <col min="755" max="755" width="6.625" style="160" customWidth="1"/>
    <col min="756" max="756" width="4.75" style="160" customWidth="1"/>
    <col min="757" max="761" width="4.625" style="160" customWidth="1"/>
    <col min="762" max="990" width="8.75" style="160"/>
    <col min="991" max="991" width="7.625" style="160" customWidth="1"/>
    <col min="992" max="992" width="4" style="160" customWidth="1"/>
    <col min="993" max="993" width="24.25" style="160" customWidth="1"/>
    <col min="994" max="995" width="6.625" style="160" customWidth="1"/>
    <col min="996" max="996" width="4.75" style="160" customWidth="1"/>
    <col min="997" max="1001" width="4.625" style="160" customWidth="1"/>
    <col min="1002" max="1002" width="6.25" style="160" customWidth="1"/>
    <col min="1003" max="1003" width="6.625" style="160" customWidth="1"/>
    <col min="1004" max="1004" width="4.75" style="160" customWidth="1"/>
    <col min="1005" max="1009" width="4.625" style="160" customWidth="1"/>
    <col min="1010" max="1010" width="6.75" style="160" customWidth="1"/>
    <col min="1011" max="1011" width="6.625" style="160" customWidth="1"/>
    <col min="1012" max="1012" width="4.75" style="160" customWidth="1"/>
    <col min="1013" max="1017" width="4.625" style="160" customWidth="1"/>
    <col min="1018" max="1246" width="8.75" style="160"/>
    <col min="1247" max="1247" width="7.625" style="160" customWidth="1"/>
    <col min="1248" max="1248" width="4" style="160" customWidth="1"/>
    <col min="1249" max="1249" width="24.25" style="160" customWidth="1"/>
    <col min="1250" max="1251" width="6.625" style="160" customWidth="1"/>
    <col min="1252" max="1252" width="4.75" style="160" customWidth="1"/>
    <col min="1253" max="1257" width="4.625" style="160" customWidth="1"/>
    <col min="1258" max="1258" width="6.25" style="160" customWidth="1"/>
    <col min="1259" max="1259" width="6.625" style="160" customWidth="1"/>
    <col min="1260" max="1260" width="4.75" style="160" customWidth="1"/>
    <col min="1261" max="1265" width="4.625" style="160" customWidth="1"/>
    <col min="1266" max="1266" width="6.75" style="160" customWidth="1"/>
    <col min="1267" max="1267" width="6.625" style="160" customWidth="1"/>
    <col min="1268" max="1268" width="4.75" style="160" customWidth="1"/>
    <col min="1269" max="1273" width="4.625" style="160" customWidth="1"/>
    <col min="1274" max="1502" width="8.75" style="160"/>
    <col min="1503" max="1503" width="7.625" style="160" customWidth="1"/>
    <col min="1504" max="1504" width="4" style="160" customWidth="1"/>
    <col min="1505" max="1505" width="24.25" style="160" customWidth="1"/>
    <col min="1506" max="1507" width="6.625" style="160" customWidth="1"/>
    <col min="1508" max="1508" width="4.75" style="160" customWidth="1"/>
    <col min="1509" max="1513" width="4.625" style="160" customWidth="1"/>
    <col min="1514" max="1514" width="6.25" style="160" customWidth="1"/>
    <col min="1515" max="1515" width="6.625" style="160" customWidth="1"/>
    <col min="1516" max="1516" width="4.75" style="160" customWidth="1"/>
    <col min="1517" max="1521" width="4.625" style="160" customWidth="1"/>
    <col min="1522" max="1522" width="6.75" style="160" customWidth="1"/>
    <col min="1523" max="1523" width="6.625" style="160" customWidth="1"/>
    <col min="1524" max="1524" width="4.75" style="160" customWidth="1"/>
    <col min="1525" max="1529" width="4.625" style="160" customWidth="1"/>
    <col min="1530" max="1758" width="8.75" style="160"/>
    <col min="1759" max="1759" width="7.625" style="160" customWidth="1"/>
    <col min="1760" max="1760" width="4" style="160" customWidth="1"/>
    <col min="1761" max="1761" width="24.25" style="160" customWidth="1"/>
    <col min="1762" max="1763" width="6.625" style="160" customWidth="1"/>
    <col min="1764" max="1764" width="4.75" style="160" customWidth="1"/>
    <col min="1765" max="1769" width="4.625" style="160" customWidth="1"/>
    <col min="1770" max="1770" width="6.25" style="160" customWidth="1"/>
    <col min="1771" max="1771" width="6.625" style="160" customWidth="1"/>
    <col min="1772" max="1772" width="4.75" style="160" customWidth="1"/>
    <col min="1773" max="1777" width="4.625" style="160" customWidth="1"/>
    <col min="1778" max="1778" width="6.75" style="160" customWidth="1"/>
    <col min="1779" max="1779" width="6.625" style="160" customWidth="1"/>
    <col min="1780" max="1780" width="4.75" style="160" customWidth="1"/>
    <col min="1781" max="1785" width="4.625" style="160" customWidth="1"/>
    <col min="1786" max="2014" width="8.75" style="160"/>
    <col min="2015" max="2015" width="7.625" style="160" customWidth="1"/>
    <col min="2016" max="2016" width="4" style="160" customWidth="1"/>
    <col min="2017" max="2017" width="24.25" style="160" customWidth="1"/>
    <col min="2018" max="2019" width="6.625" style="160" customWidth="1"/>
    <col min="2020" max="2020" width="4.75" style="160" customWidth="1"/>
    <col min="2021" max="2025" width="4.625" style="160" customWidth="1"/>
    <col min="2026" max="2026" width="6.25" style="160" customWidth="1"/>
    <col min="2027" max="2027" width="6.625" style="160" customWidth="1"/>
    <col min="2028" max="2028" width="4.75" style="160" customWidth="1"/>
    <col min="2029" max="2033" width="4.625" style="160" customWidth="1"/>
    <col min="2034" max="2034" width="6.75" style="160" customWidth="1"/>
    <col min="2035" max="2035" width="6.625" style="160" customWidth="1"/>
    <col min="2036" max="2036" width="4.75" style="160" customWidth="1"/>
    <col min="2037" max="2041" width="4.625" style="160" customWidth="1"/>
    <col min="2042" max="2270" width="8.75" style="160"/>
    <col min="2271" max="2271" width="7.625" style="160" customWidth="1"/>
    <col min="2272" max="2272" width="4" style="160" customWidth="1"/>
    <col min="2273" max="2273" width="24.25" style="160" customWidth="1"/>
    <col min="2274" max="2275" width="6.625" style="160" customWidth="1"/>
    <col min="2276" max="2276" width="4.75" style="160" customWidth="1"/>
    <col min="2277" max="2281" width="4.625" style="160" customWidth="1"/>
    <col min="2282" max="2282" width="6.25" style="160" customWidth="1"/>
    <col min="2283" max="2283" width="6.625" style="160" customWidth="1"/>
    <col min="2284" max="2284" width="4.75" style="160" customWidth="1"/>
    <col min="2285" max="2289" width="4.625" style="160" customWidth="1"/>
    <col min="2290" max="2290" width="6.75" style="160" customWidth="1"/>
    <col min="2291" max="2291" width="6.625" style="160" customWidth="1"/>
    <col min="2292" max="2292" width="4.75" style="160" customWidth="1"/>
    <col min="2293" max="2297" width="4.625" style="160" customWidth="1"/>
    <col min="2298" max="2526" width="8.75" style="160"/>
    <col min="2527" max="2527" width="7.625" style="160" customWidth="1"/>
    <col min="2528" max="2528" width="4" style="160" customWidth="1"/>
    <col min="2529" max="2529" width="24.25" style="160" customWidth="1"/>
    <col min="2530" max="2531" width="6.625" style="160" customWidth="1"/>
    <col min="2532" max="2532" width="4.75" style="160" customWidth="1"/>
    <col min="2533" max="2537" width="4.625" style="160" customWidth="1"/>
    <col min="2538" max="2538" width="6.25" style="160" customWidth="1"/>
    <col min="2539" max="2539" width="6.625" style="160" customWidth="1"/>
    <col min="2540" max="2540" width="4.75" style="160" customWidth="1"/>
    <col min="2541" max="2545" width="4.625" style="160" customWidth="1"/>
    <col min="2546" max="2546" width="6.75" style="160" customWidth="1"/>
    <col min="2547" max="2547" width="6.625" style="160" customWidth="1"/>
    <col min="2548" max="2548" width="4.75" style="160" customWidth="1"/>
    <col min="2549" max="2553" width="4.625" style="160" customWidth="1"/>
    <col min="2554" max="2782" width="8.75" style="160"/>
    <col min="2783" max="2783" width="7.625" style="160" customWidth="1"/>
    <col min="2784" max="2784" width="4" style="160" customWidth="1"/>
    <col min="2785" max="2785" width="24.25" style="160" customWidth="1"/>
    <col min="2786" max="2787" width="6.625" style="160" customWidth="1"/>
    <col min="2788" max="2788" width="4.75" style="160" customWidth="1"/>
    <col min="2789" max="2793" width="4.625" style="160" customWidth="1"/>
    <col min="2794" max="2794" width="6.25" style="160" customWidth="1"/>
    <col min="2795" max="2795" width="6.625" style="160" customWidth="1"/>
    <col min="2796" max="2796" width="4.75" style="160" customWidth="1"/>
    <col min="2797" max="2801" width="4.625" style="160" customWidth="1"/>
    <col min="2802" max="2802" width="6.75" style="160" customWidth="1"/>
    <col min="2803" max="2803" width="6.625" style="160" customWidth="1"/>
    <col min="2804" max="2804" width="4.75" style="160" customWidth="1"/>
    <col min="2805" max="2809" width="4.625" style="160" customWidth="1"/>
    <col min="2810" max="3038" width="8.75" style="160"/>
    <col min="3039" max="3039" width="7.625" style="160" customWidth="1"/>
    <col min="3040" max="3040" width="4" style="160" customWidth="1"/>
    <col min="3041" max="3041" width="24.25" style="160" customWidth="1"/>
    <col min="3042" max="3043" width="6.625" style="160" customWidth="1"/>
    <col min="3044" max="3044" width="4.75" style="160" customWidth="1"/>
    <col min="3045" max="3049" width="4.625" style="160" customWidth="1"/>
    <col min="3050" max="3050" width="6.25" style="160" customWidth="1"/>
    <col min="3051" max="3051" width="6.625" style="160" customWidth="1"/>
    <col min="3052" max="3052" width="4.75" style="160" customWidth="1"/>
    <col min="3053" max="3057" width="4.625" style="160" customWidth="1"/>
    <col min="3058" max="3058" width="6.75" style="160" customWidth="1"/>
    <col min="3059" max="3059" width="6.625" style="160" customWidth="1"/>
    <col min="3060" max="3060" width="4.75" style="160" customWidth="1"/>
    <col min="3061" max="3065" width="4.625" style="160" customWidth="1"/>
    <col min="3066" max="3294" width="8.75" style="160"/>
    <col min="3295" max="3295" width="7.625" style="160" customWidth="1"/>
    <col min="3296" max="3296" width="4" style="160" customWidth="1"/>
    <col min="3297" max="3297" width="24.25" style="160" customWidth="1"/>
    <col min="3298" max="3299" width="6.625" style="160" customWidth="1"/>
    <col min="3300" max="3300" width="4.75" style="160" customWidth="1"/>
    <col min="3301" max="3305" width="4.625" style="160" customWidth="1"/>
    <col min="3306" max="3306" width="6.25" style="160" customWidth="1"/>
    <col min="3307" max="3307" width="6.625" style="160" customWidth="1"/>
    <col min="3308" max="3308" width="4.75" style="160" customWidth="1"/>
    <col min="3309" max="3313" width="4.625" style="160" customWidth="1"/>
    <col min="3314" max="3314" width="6.75" style="160" customWidth="1"/>
    <col min="3315" max="3315" width="6.625" style="160" customWidth="1"/>
    <col min="3316" max="3316" width="4.75" style="160" customWidth="1"/>
    <col min="3317" max="3321" width="4.625" style="160" customWidth="1"/>
    <col min="3322" max="3550" width="8.75" style="160"/>
    <col min="3551" max="3551" width="7.625" style="160" customWidth="1"/>
    <col min="3552" max="3552" width="4" style="160" customWidth="1"/>
    <col min="3553" max="3553" width="24.25" style="160" customWidth="1"/>
    <col min="3554" max="3555" width="6.625" style="160" customWidth="1"/>
    <col min="3556" max="3556" width="4.75" style="160" customWidth="1"/>
    <col min="3557" max="3561" width="4.625" style="160" customWidth="1"/>
    <col min="3562" max="3562" width="6.25" style="160" customWidth="1"/>
    <col min="3563" max="3563" width="6.625" style="160" customWidth="1"/>
    <col min="3564" max="3564" width="4.75" style="160" customWidth="1"/>
    <col min="3565" max="3569" width="4.625" style="160" customWidth="1"/>
    <col min="3570" max="3570" width="6.75" style="160" customWidth="1"/>
    <col min="3571" max="3571" width="6.625" style="160" customWidth="1"/>
    <col min="3572" max="3572" width="4.75" style="160" customWidth="1"/>
    <col min="3573" max="3577" width="4.625" style="160" customWidth="1"/>
    <col min="3578" max="3806" width="8.75" style="160"/>
    <col min="3807" max="3807" width="7.625" style="160" customWidth="1"/>
    <col min="3808" max="3808" width="4" style="160" customWidth="1"/>
    <col min="3809" max="3809" width="24.25" style="160" customWidth="1"/>
    <col min="3810" max="3811" width="6.625" style="160" customWidth="1"/>
    <col min="3812" max="3812" width="4.75" style="160" customWidth="1"/>
    <col min="3813" max="3817" width="4.625" style="160" customWidth="1"/>
    <col min="3818" max="3818" width="6.25" style="160" customWidth="1"/>
    <col min="3819" max="3819" width="6.625" style="160" customWidth="1"/>
    <col min="3820" max="3820" width="4.75" style="160" customWidth="1"/>
    <col min="3821" max="3825" width="4.625" style="160" customWidth="1"/>
    <col min="3826" max="3826" width="6.75" style="160" customWidth="1"/>
    <col min="3827" max="3827" width="6.625" style="160" customWidth="1"/>
    <col min="3828" max="3828" width="4.75" style="160" customWidth="1"/>
    <col min="3829" max="3833" width="4.625" style="160" customWidth="1"/>
    <col min="3834" max="4062" width="8.75" style="160"/>
    <col min="4063" max="4063" width="7.625" style="160" customWidth="1"/>
    <col min="4064" max="4064" width="4" style="160" customWidth="1"/>
    <col min="4065" max="4065" width="24.25" style="160" customWidth="1"/>
    <col min="4066" max="4067" width="6.625" style="160" customWidth="1"/>
    <col min="4068" max="4068" width="4.75" style="160" customWidth="1"/>
    <col min="4069" max="4073" width="4.625" style="160" customWidth="1"/>
    <col min="4074" max="4074" width="6.25" style="160" customWidth="1"/>
    <col min="4075" max="4075" width="6.625" style="160" customWidth="1"/>
    <col min="4076" max="4076" width="4.75" style="160" customWidth="1"/>
    <col min="4077" max="4081" width="4.625" style="160" customWidth="1"/>
    <col min="4082" max="4082" width="6.75" style="160" customWidth="1"/>
    <col min="4083" max="4083" width="6.625" style="160" customWidth="1"/>
    <col min="4084" max="4084" width="4.75" style="160" customWidth="1"/>
    <col min="4085" max="4089" width="4.625" style="160" customWidth="1"/>
    <col min="4090" max="4318" width="8.75" style="160"/>
    <col min="4319" max="4319" width="7.625" style="160" customWidth="1"/>
    <col min="4320" max="4320" width="4" style="160" customWidth="1"/>
    <col min="4321" max="4321" width="24.25" style="160" customWidth="1"/>
    <col min="4322" max="4323" width="6.625" style="160" customWidth="1"/>
    <col min="4324" max="4324" width="4.75" style="160" customWidth="1"/>
    <col min="4325" max="4329" width="4.625" style="160" customWidth="1"/>
    <col min="4330" max="4330" width="6.25" style="160" customWidth="1"/>
    <col min="4331" max="4331" width="6.625" style="160" customWidth="1"/>
    <col min="4332" max="4332" width="4.75" style="160" customWidth="1"/>
    <col min="4333" max="4337" width="4.625" style="160" customWidth="1"/>
    <col min="4338" max="4338" width="6.75" style="160" customWidth="1"/>
    <col min="4339" max="4339" width="6.625" style="160" customWidth="1"/>
    <col min="4340" max="4340" width="4.75" style="160" customWidth="1"/>
    <col min="4341" max="4345" width="4.625" style="160" customWidth="1"/>
    <col min="4346" max="4574" width="8.75" style="160"/>
    <col min="4575" max="4575" width="7.625" style="160" customWidth="1"/>
    <col min="4576" max="4576" width="4" style="160" customWidth="1"/>
    <col min="4577" max="4577" width="24.25" style="160" customWidth="1"/>
    <col min="4578" max="4579" width="6.625" style="160" customWidth="1"/>
    <col min="4580" max="4580" width="4.75" style="160" customWidth="1"/>
    <col min="4581" max="4585" width="4.625" style="160" customWidth="1"/>
    <col min="4586" max="4586" width="6.25" style="160" customWidth="1"/>
    <col min="4587" max="4587" width="6.625" style="160" customWidth="1"/>
    <col min="4588" max="4588" width="4.75" style="160" customWidth="1"/>
    <col min="4589" max="4593" width="4.625" style="160" customWidth="1"/>
    <col min="4594" max="4594" width="6.75" style="160" customWidth="1"/>
    <col min="4595" max="4595" width="6.625" style="160" customWidth="1"/>
    <col min="4596" max="4596" width="4.75" style="160" customWidth="1"/>
    <col min="4597" max="4601" width="4.625" style="160" customWidth="1"/>
    <col min="4602" max="4830" width="8.75" style="160"/>
    <col min="4831" max="4831" width="7.625" style="160" customWidth="1"/>
    <col min="4832" max="4832" width="4" style="160" customWidth="1"/>
    <col min="4833" max="4833" width="24.25" style="160" customWidth="1"/>
    <col min="4834" max="4835" width="6.625" style="160" customWidth="1"/>
    <col min="4836" max="4836" width="4.75" style="160" customWidth="1"/>
    <col min="4837" max="4841" width="4.625" style="160" customWidth="1"/>
    <col min="4842" max="4842" width="6.25" style="160" customWidth="1"/>
    <col min="4843" max="4843" width="6.625" style="160" customWidth="1"/>
    <col min="4844" max="4844" width="4.75" style="160" customWidth="1"/>
    <col min="4845" max="4849" width="4.625" style="160" customWidth="1"/>
    <col min="4850" max="4850" width="6.75" style="160" customWidth="1"/>
    <col min="4851" max="4851" width="6.625" style="160" customWidth="1"/>
    <col min="4852" max="4852" width="4.75" style="160" customWidth="1"/>
    <col min="4853" max="4857" width="4.625" style="160" customWidth="1"/>
    <col min="4858" max="5086" width="8.75" style="160"/>
    <col min="5087" max="5087" width="7.625" style="160" customWidth="1"/>
    <col min="5088" max="5088" width="4" style="160" customWidth="1"/>
    <col min="5089" max="5089" width="24.25" style="160" customWidth="1"/>
    <col min="5090" max="5091" width="6.625" style="160" customWidth="1"/>
    <col min="5092" max="5092" width="4.75" style="160" customWidth="1"/>
    <col min="5093" max="5097" width="4.625" style="160" customWidth="1"/>
    <col min="5098" max="5098" width="6.25" style="160" customWidth="1"/>
    <col min="5099" max="5099" width="6.625" style="160" customWidth="1"/>
    <col min="5100" max="5100" width="4.75" style="160" customWidth="1"/>
    <col min="5101" max="5105" width="4.625" style="160" customWidth="1"/>
    <col min="5106" max="5106" width="6.75" style="160" customWidth="1"/>
    <col min="5107" max="5107" width="6.625" style="160" customWidth="1"/>
    <col min="5108" max="5108" width="4.75" style="160" customWidth="1"/>
    <col min="5109" max="5113" width="4.625" style="160" customWidth="1"/>
    <col min="5114" max="5342" width="8.75" style="160"/>
    <col min="5343" max="5343" width="7.625" style="160" customWidth="1"/>
    <col min="5344" max="5344" width="4" style="160" customWidth="1"/>
    <col min="5345" max="5345" width="24.25" style="160" customWidth="1"/>
    <col min="5346" max="5347" width="6.625" style="160" customWidth="1"/>
    <col min="5348" max="5348" width="4.75" style="160" customWidth="1"/>
    <col min="5349" max="5353" width="4.625" style="160" customWidth="1"/>
    <col min="5354" max="5354" width="6.25" style="160" customWidth="1"/>
    <col min="5355" max="5355" width="6.625" style="160" customWidth="1"/>
    <col min="5356" max="5356" width="4.75" style="160" customWidth="1"/>
    <col min="5357" max="5361" width="4.625" style="160" customWidth="1"/>
    <col min="5362" max="5362" width="6.75" style="160" customWidth="1"/>
    <col min="5363" max="5363" width="6.625" style="160" customWidth="1"/>
    <col min="5364" max="5364" width="4.75" style="160" customWidth="1"/>
    <col min="5365" max="5369" width="4.625" style="160" customWidth="1"/>
    <col min="5370" max="5598" width="8.75" style="160"/>
    <col min="5599" max="5599" width="7.625" style="160" customWidth="1"/>
    <col min="5600" max="5600" width="4" style="160" customWidth="1"/>
    <col min="5601" max="5601" width="24.25" style="160" customWidth="1"/>
    <col min="5602" max="5603" width="6.625" style="160" customWidth="1"/>
    <col min="5604" max="5604" width="4.75" style="160" customWidth="1"/>
    <col min="5605" max="5609" width="4.625" style="160" customWidth="1"/>
    <col min="5610" max="5610" width="6.25" style="160" customWidth="1"/>
    <col min="5611" max="5611" width="6.625" style="160" customWidth="1"/>
    <col min="5612" max="5612" width="4.75" style="160" customWidth="1"/>
    <col min="5613" max="5617" width="4.625" style="160" customWidth="1"/>
    <col min="5618" max="5618" width="6.75" style="160" customWidth="1"/>
    <col min="5619" max="5619" width="6.625" style="160" customWidth="1"/>
    <col min="5620" max="5620" width="4.75" style="160" customWidth="1"/>
    <col min="5621" max="5625" width="4.625" style="160" customWidth="1"/>
    <col min="5626" max="5854" width="8.75" style="160"/>
    <col min="5855" max="5855" width="7.625" style="160" customWidth="1"/>
    <col min="5856" max="5856" width="4" style="160" customWidth="1"/>
    <col min="5857" max="5857" width="24.25" style="160" customWidth="1"/>
    <col min="5858" max="5859" width="6.625" style="160" customWidth="1"/>
    <col min="5860" max="5860" width="4.75" style="160" customWidth="1"/>
    <col min="5861" max="5865" width="4.625" style="160" customWidth="1"/>
    <col min="5866" max="5866" width="6.25" style="160" customWidth="1"/>
    <col min="5867" max="5867" width="6.625" style="160" customWidth="1"/>
    <col min="5868" max="5868" width="4.75" style="160" customWidth="1"/>
    <col min="5869" max="5873" width="4.625" style="160" customWidth="1"/>
    <col min="5874" max="5874" width="6.75" style="160" customWidth="1"/>
    <col min="5875" max="5875" width="6.625" style="160" customWidth="1"/>
    <col min="5876" max="5876" width="4.75" style="160" customWidth="1"/>
    <col min="5877" max="5881" width="4.625" style="160" customWidth="1"/>
    <col min="5882" max="6110" width="8.75" style="160"/>
    <col min="6111" max="6111" width="7.625" style="160" customWidth="1"/>
    <col min="6112" max="6112" width="4" style="160" customWidth="1"/>
    <col min="6113" max="6113" width="24.25" style="160" customWidth="1"/>
    <col min="6114" max="6115" width="6.625" style="160" customWidth="1"/>
    <col min="6116" max="6116" width="4.75" style="160" customWidth="1"/>
    <col min="6117" max="6121" width="4.625" style="160" customWidth="1"/>
    <col min="6122" max="6122" width="6.25" style="160" customWidth="1"/>
    <col min="6123" max="6123" width="6.625" style="160" customWidth="1"/>
    <col min="6124" max="6124" width="4.75" style="160" customWidth="1"/>
    <col min="6125" max="6129" width="4.625" style="160" customWidth="1"/>
    <col min="6130" max="6130" width="6.75" style="160" customWidth="1"/>
    <col min="6131" max="6131" width="6.625" style="160" customWidth="1"/>
    <col min="6132" max="6132" width="4.75" style="160" customWidth="1"/>
    <col min="6133" max="6137" width="4.625" style="160" customWidth="1"/>
    <col min="6138" max="6366" width="8.75" style="160"/>
    <col min="6367" max="6367" width="7.625" style="160" customWidth="1"/>
    <col min="6368" max="6368" width="4" style="160" customWidth="1"/>
    <col min="6369" max="6369" width="24.25" style="160" customWidth="1"/>
    <col min="6370" max="6371" width="6.625" style="160" customWidth="1"/>
    <col min="6372" max="6372" width="4.75" style="160" customWidth="1"/>
    <col min="6373" max="6377" width="4.625" style="160" customWidth="1"/>
    <col min="6378" max="6378" width="6.25" style="160" customWidth="1"/>
    <col min="6379" max="6379" width="6.625" style="160" customWidth="1"/>
    <col min="6380" max="6380" width="4.75" style="160" customWidth="1"/>
    <col min="6381" max="6385" width="4.625" style="160" customWidth="1"/>
    <col min="6386" max="6386" width="6.75" style="160" customWidth="1"/>
    <col min="6387" max="6387" width="6.625" style="160" customWidth="1"/>
    <col min="6388" max="6388" width="4.75" style="160" customWidth="1"/>
    <col min="6389" max="6393" width="4.625" style="160" customWidth="1"/>
    <col min="6394" max="6622" width="8.75" style="160"/>
    <col min="6623" max="6623" width="7.625" style="160" customWidth="1"/>
    <col min="6624" max="6624" width="4" style="160" customWidth="1"/>
    <col min="6625" max="6625" width="24.25" style="160" customWidth="1"/>
    <col min="6626" max="6627" width="6.625" style="160" customWidth="1"/>
    <col min="6628" max="6628" width="4.75" style="160" customWidth="1"/>
    <col min="6629" max="6633" width="4.625" style="160" customWidth="1"/>
    <col min="6634" max="6634" width="6.25" style="160" customWidth="1"/>
    <col min="6635" max="6635" width="6.625" style="160" customWidth="1"/>
    <col min="6636" max="6636" width="4.75" style="160" customWidth="1"/>
    <col min="6637" max="6641" width="4.625" style="160" customWidth="1"/>
    <col min="6642" max="6642" width="6.75" style="160" customWidth="1"/>
    <col min="6643" max="6643" width="6.625" style="160" customWidth="1"/>
    <col min="6644" max="6644" width="4.75" style="160" customWidth="1"/>
    <col min="6645" max="6649" width="4.625" style="160" customWidth="1"/>
    <col min="6650" max="6878" width="8.75" style="160"/>
    <col min="6879" max="6879" width="7.625" style="160" customWidth="1"/>
    <col min="6880" max="6880" width="4" style="160" customWidth="1"/>
    <col min="6881" max="6881" width="24.25" style="160" customWidth="1"/>
    <col min="6882" max="6883" width="6.625" style="160" customWidth="1"/>
    <col min="6884" max="6884" width="4.75" style="160" customWidth="1"/>
    <col min="6885" max="6889" width="4.625" style="160" customWidth="1"/>
    <col min="6890" max="6890" width="6.25" style="160" customWidth="1"/>
    <col min="6891" max="6891" width="6.625" style="160" customWidth="1"/>
    <col min="6892" max="6892" width="4.75" style="160" customWidth="1"/>
    <col min="6893" max="6897" width="4.625" style="160" customWidth="1"/>
    <col min="6898" max="6898" width="6.75" style="160" customWidth="1"/>
    <col min="6899" max="6899" width="6.625" style="160" customWidth="1"/>
    <col min="6900" max="6900" width="4.75" style="160" customWidth="1"/>
    <col min="6901" max="6905" width="4.625" style="160" customWidth="1"/>
    <col min="6906" max="7134" width="8.75" style="160"/>
    <col min="7135" max="7135" width="7.625" style="160" customWidth="1"/>
    <col min="7136" max="7136" width="4" style="160" customWidth="1"/>
    <col min="7137" max="7137" width="24.25" style="160" customWidth="1"/>
    <col min="7138" max="7139" width="6.625" style="160" customWidth="1"/>
    <col min="7140" max="7140" width="4.75" style="160" customWidth="1"/>
    <col min="7141" max="7145" width="4.625" style="160" customWidth="1"/>
    <col min="7146" max="7146" width="6.25" style="160" customWidth="1"/>
    <col min="7147" max="7147" width="6.625" style="160" customWidth="1"/>
    <col min="7148" max="7148" width="4.75" style="160" customWidth="1"/>
    <col min="7149" max="7153" width="4.625" style="160" customWidth="1"/>
    <col min="7154" max="7154" width="6.75" style="160" customWidth="1"/>
    <col min="7155" max="7155" width="6.625" style="160" customWidth="1"/>
    <col min="7156" max="7156" width="4.75" style="160" customWidth="1"/>
    <col min="7157" max="7161" width="4.625" style="160" customWidth="1"/>
    <col min="7162" max="7390" width="8.75" style="160"/>
    <col min="7391" max="7391" width="7.625" style="160" customWidth="1"/>
    <col min="7392" max="7392" width="4" style="160" customWidth="1"/>
    <col min="7393" max="7393" width="24.25" style="160" customWidth="1"/>
    <col min="7394" max="7395" width="6.625" style="160" customWidth="1"/>
    <col min="7396" max="7396" width="4.75" style="160" customWidth="1"/>
    <col min="7397" max="7401" width="4.625" style="160" customWidth="1"/>
    <col min="7402" max="7402" width="6.25" style="160" customWidth="1"/>
    <col min="7403" max="7403" width="6.625" style="160" customWidth="1"/>
    <col min="7404" max="7404" width="4.75" style="160" customWidth="1"/>
    <col min="7405" max="7409" width="4.625" style="160" customWidth="1"/>
    <col min="7410" max="7410" width="6.75" style="160" customWidth="1"/>
    <col min="7411" max="7411" width="6.625" style="160" customWidth="1"/>
    <col min="7412" max="7412" width="4.75" style="160" customWidth="1"/>
    <col min="7413" max="7417" width="4.625" style="160" customWidth="1"/>
    <col min="7418" max="7646" width="8.75" style="160"/>
    <col min="7647" max="7647" width="7.625" style="160" customWidth="1"/>
    <col min="7648" max="7648" width="4" style="160" customWidth="1"/>
    <col min="7649" max="7649" width="24.25" style="160" customWidth="1"/>
    <col min="7650" max="7651" width="6.625" style="160" customWidth="1"/>
    <col min="7652" max="7652" width="4.75" style="160" customWidth="1"/>
    <col min="7653" max="7657" width="4.625" style="160" customWidth="1"/>
    <col min="7658" max="7658" width="6.25" style="160" customWidth="1"/>
    <col min="7659" max="7659" width="6.625" style="160" customWidth="1"/>
    <col min="7660" max="7660" width="4.75" style="160" customWidth="1"/>
    <col min="7661" max="7665" width="4.625" style="160" customWidth="1"/>
    <col min="7666" max="7666" width="6.75" style="160" customWidth="1"/>
    <col min="7667" max="7667" width="6.625" style="160" customWidth="1"/>
    <col min="7668" max="7668" width="4.75" style="160" customWidth="1"/>
    <col min="7669" max="7673" width="4.625" style="160" customWidth="1"/>
    <col min="7674" max="7902" width="8.75" style="160"/>
    <col min="7903" max="7903" width="7.625" style="160" customWidth="1"/>
    <col min="7904" max="7904" width="4" style="160" customWidth="1"/>
    <col min="7905" max="7905" width="24.25" style="160" customWidth="1"/>
    <col min="7906" max="7907" width="6.625" style="160" customWidth="1"/>
    <col min="7908" max="7908" width="4.75" style="160" customWidth="1"/>
    <col min="7909" max="7913" width="4.625" style="160" customWidth="1"/>
    <col min="7914" max="7914" width="6.25" style="160" customWidth="1"/>
    <col min="7915" max="7915" width="6.625" style="160" customWidth="1"/>
    <col min="7916" max="7916" width="4.75" style="160" customWidth="1"/>
    <col min="7917" max="7921" width="4.625" style="160" customWidth="1"/>
    <col min="7922" max="7922" width="6.75" style="160" customWidth="1"/>
    <col min="7923" max="7923" width="6.625" style="160" customWidth="1"/>
    <col min="7924" max="7924" width="4.75" style="160" customWidth="1"/>
    <col min="7925" max="7929" width="4.625" style="160" customWidth="1"/>
    <col min="7930" max="8158" width="8.75" style="160"/>
    <col min="8159" max="8159" width="7.625" style="160" customWidth="1"/>
    <col min="8160" max="8160" width="4" style="160" customWidth="1"/>
    <col min="8161" max="8161" width="24.25" style="160" customWidth="1"/>
    <col min="8162" max="8163" width="6.625" style="160" customWidth="1"/>
    <col min="8164" max="8164" width="4.75" style="160" customWidth="1"/>
    <col min="8165" max="8169" width="4.625" style="160" customWidth="1"/>
    <col min="8170" max="8170" width="6.25" style="160" customWidth="1"/>
    <col min="8171" max="8171" width="6.625" style="160" customWidth="1"/>
    <col min="8172" max="8172" width="4.75" style="160" customWidth="1"/>
    <col min="8173" max="8177" width="4.625" style="160" customWidth="1"/>
    <col min="8178" max="8178" width="6.75" style="160" customWidth="1"/>
    <col min="8179" max="8179" width="6.625" style="160" customWidth="1"/>
    <col min="8180" max="8180" width="4.75" style="160" customWidth="1"/>
    <col min="8181" max="8185" width="4.625" style="160" customWidth="1"/>
    <col min="8186" max="8414" width="8.75" style="160"/>
    <col min="8415" max="8415" width="7.625" style="160" customWidth="1"/>
    <col min="8416" max="8416" width="4" style="160" customWidth="1"/>
    <col min="8417" max="8417" width="24.25" style="160" customWidth="1"/>
    <col min="8418" max="8419" width="6.625" style="160" customWidth="1"/>
    <col min="8420" max="8420" width="4.75" style="160" customWidth="1"/>
    <col min="8421" max="8425" width="4.625" style="160" customWidth="1"/>
    <col min="8426" max="8426" width="6.25" style="160" customWidth="1"/>
    <col min="8427" max="8427" width="6.625" style="160" customWidth="1"/>
    <col min="8428" max="8428" width="4.75" style="160" customWidth="1"/>
    <col min="8429" max="8433" width="4.625" style="160" customWidth="1"/>
    <col min="8434" max="8434" width="6.75" style="160" customWidth="1"/>
    <col min="8435" max="8435" width="6.625" style="160" customWidth="1"/>
    <col min="8436" max="8436" width="4.75" style="160" customWidth="1"/>
    <col min="8437" max="8441" width="4.625" style="160" customWidth="1"/>
    <col min="8442" max="8670" width="8.75" style="160"/>
    <col min="8671" max="8671" width="7.625" style="160" customWidth="1"/>
    <col min="8672" max="8672" width="4" style="160" customWidth="1"/>
    <col min="8673" max="8673" width="24.25" style="160" customWidth="1"/>
    <col min="8674" max="8675" width="6.625" style="160" customWidth="1"/>
    <col min="8676" max="8676" width="4.75" style="160" customWidth="1"/>
    <col min="8677" max="8681" width="4.625" style="160" customWidth="1"/>
    <col min="8682" max="8682" width="6.25" style="160" customWidth="1"/>
    <col min="8683" max="8683" width="6.625" style="160" customWidth="1"/>
    <col min="8684" max="8684" width="4.75" style="160" customWidth="1"/>
    <col min="8685" max="8689" width="4.625" style="160" customWidth="1"/>
    <col min="8690" max="8690" width="6.75" style="160" customWidth="1"/>
    <col min="8691" max="8691" width="6.625" style="160" customWidth="1"/>
    <col min="8692" max="8692" width="4.75" style="160" customWidth="1"/>
    <col min="8693" max="8697" width="4.625" style="160" customWidth="1"/>
    <col min="8698" max="8926" width="8.75" style="160"/>
    <col min="8927" max="8927" width="7.625" style="160" customWidth="1"/>
    <col min="8928" max="8928" width="4" style="160" customWidth="1"/>
    <col min="8929" max="8929" width="24.25" style="160" customWidth="1"/>
    <col min="8930" max="8931" width="6.625" style="160" customWidth="1"/>
    <col min="8932" max="8932" width="4.75" style="160" customWidth="1"/>
    <col min="8933" max="8937" width="4.625" style="160" customWidth="1"/>
    <col min="8938" max="8938" width="6.25" style="160" customWidth="1"/>
    <col min="8939" max="8939" width="6.625" style="160" customWidth="1"/>
    <col min="8940" max="8940" width="4.75" style="160" customWidth="1"/>
    <col min="8941" max="8945" width="4.625" style="160" customWidth="1"/>
    <col min="8946" max="8946" width="6.75" style="160" customWidth="1"/>
    <col min="8947" max="8947" width="6.625" style="160" customWidth="1"/>
    <col min="8948" max="8948" width="4.75" style="160" customWidth="1"/>
    <col min="8949" max="8953" width="4.625" style="160" customWidth="1"/>
    <col min="8954" max="9182" width="8.75" style="160"/>
    <col min="9183" max="9183" width="7.625" style="160" customWidth="1"/>
    <col min="9184" max="9184" width="4" style="160" customWidth="1"/>
    <col min="9185" max="9185" width="24.25" style="160" customWidth="1"/>
    <col min="9186" max="9187" width="6.625" style="160" customWidth="1"/>
    <col min="9188" max="9188" width="4.75" style="160" customWidth="1"/>
    <col min="9189" max="9193" width="4.625" style="160" customWidth="1"/>
    <col min="9194" max="9194" width="6.25" style="160" customWidth="1"/>
    <col min="9195" max="9195" width="6.625" style="160" customWidth="1"/>
    <col min="9196" max="9196" width="4.75" style="160" customWidth="1"/>
    <col min="9197" max="9201" width="4.625" style="160" customWidth="1"/>
    <col min="9202" max="9202" width="6.75" style="160" customWidth="1"/>
    <col min="9203" max="9203" width="6.625" style="160" customWidth="1"/>
    <col min="9204" max="9204" width="4.75" style="160" customWidth="1"/>
    <col min="9205" max="9209" width="4.625" style="160" customWidth="1"/>
    <col min="9210" max="9438" width="8.75" style="160"/>
    <col min="9439" max="9439" width="7.625" style="160" customWidth="1"/>
    <col min="9440" max="9440" width="4" style="160" customWidth="1"/>
    <col min="9441" max="9441" width="24.25" style="160" customWidth="1"/>
    <col min="9442" max="9443" width="6.625" style="160" customWidth="1"/>
    <col min="9444" max="9444" width="4.75" style="160" customWidth="1"/>
    <col min="9445" max="9449" width="4.625" style="160" customWidth="1"/>
    <col min="9450" max="9450" width="6.25" style="160" customWidth="1"/>
    <col min="9451" max="9451" width="6.625" style="160" customWidth="1"/>
    <col min="9452" max="9452" width="4.75" style="160" customWidth="1"/>
    <col min="9453" max="9457" width="4.625" style="160" customWidth="1"/>
    <col min="9458" max="9458" width="6.75" style="160" customWidth="1"/>
    <col min="9459" max="9459" width="6.625" style="160" customWidth="1"/>
    <col min="9460" max="9460" width="4.75" style="160" customWidth="1"/>
    <col min="9461" max="9465" width="4.625" style="160" customWidth="1"/>
    <col min="9466" max="9694" width="8.75" style="160"/>
    <col min="9695" max="9695" width="7.625" style="160" customWidth="1"/>
    <col min="9696" max="9696" width="4" style="160" customWidth="1"/>
    <col min="9697" max="9697" width="24.25" style="160" customWidth="1"/>
    <col min="9698" max="9699" width="6.625" style="160" customWidth="1"/>
    <col min="9700" max="9700" width="4.75" style="160" customWidth="1"/>
    <col min="9701" max="9705" width="4.625" style="160" customWidth="1"/>
    <col min="9706" max="9706" width="6.25" style="160" customWidth="1"/>
    <col min="9707" max="9707" width="6.625" style="160" customWidth="1"/>
    <col min="9708" max="9708" width="4.75" style="160" customWidth="1"/>
    <col min="9709" max="9713" width="4.625" style="160" customWidth="1"/>
    <col min="9714" max="9714" width="6.75" style="160" customWidth="1"/>
    <col min="9715" max="9715" width="6.625" style="160" customWidth="1"/>
    <col min="9716" max="9716" width="4.75" style="160" customWidth="1"/>
    <col min="9717" max="9721" width="4.625" style="160" customWidth="1"/>
    <col min="9722" max="9950" width="8.75" style="160"/>
    <col min="9951" max="9951" width="7.625" style="160" customWidth="1"/>
    <col min="9952" max="9952" width="4" style="160" customWidth="1"/>
    <col min="9953" max="9953" width="24.25" style="160" customWidth="1"/>
    <col min="9954" max="9955" width="6.625" style="160" customWidth="1"/>
    <col min="9956" max="9956" width="4.75" style="160" customWidth="1"/>
    <col min="9957" max="9961" width="4.625" style="160" customWidth="1"/>
    <col min="9962" max="9962" width="6.25" style="160" customWidth="1"/>
    <col min="9963" max="9963" width="6.625" style="160" customWidth="1"/>
    <col min="9964" max="9964" width="4.75" style="160" customWidth="1"/>
    <col min="9965" max="9969" width="4.625" style="160" customWidth="1"/>
    <col min="9970" max="9970" width="6.75" style="160" customWidth="1"/>
    <col min="9971" max="9971" width="6.625" style="160" customWidth="1"/>
    <col min="9972" max="9972" width="4.75" style="160" customWidth="1"/>
    <col min="9973" max="9977" width="4.625" style="160" customWidth="1"/>
    <col min="9978" max="10206" width="8.75" style="160"/>
    <col min="10207" max="10207" width="7.625" style="160" customWidth="1"/>
    <col min="10208" max="10208" width="4" style="160" customWidth="1"/>
    <col min="10209" max="10209" width="24.25" style="160" customWidth="1"/>
    <col min="10210" max="10211" width="6.625" style="160" customWidth="1"/>
    <col min="10212" max="10212" width="4.75" style="160" customWidth="1"/>
    <col min="10213" max="10217" width="4.625" style="160" customWidth="1"/>
    <col min="10218" max="10218" width="6.25" style="160" customWidth="1"/>
    <col min="10219" max="10219" width="6.625" style="160" customWidth="1"/>
    <col min="10220" max="10220" width="4.75" style="160" customWidth="1"/>
    <col min="10221" max="10225" width="4.625" style="160" customWidth="1"/>
    <col min="10226" max="10226" width="6.75" style="160" customWidth="1"/>
    <col min="10227" max="10227" width="6.625" style="160" customWidth="1"/>
    <col min="10228" max="10228" width="4.75" style="160" customWidth="1"/>
    <col min="10229" max="10233" width="4.625" style="160" customWidth="1"/>
    <col min="10234" max="10462" width="8.75" style="160"/>
    <col min="10463" max="10463" width="7.625" style="160" customWidth="1"/>
    <col min="10464" max="10464" width="4" style="160" customWidth="1"/>
    <col min="10465" max="10465" width="24.25" style="160" customWidth="1"/>
    <col min="10466" max="10467" width="6.625" style="160" customWidth="1"/>
    <col min="10468" max="10468" width="4.75" style="160" customWidth="1"/>
    <col min="10469" max="10473" width="4.625" style="160" customWidth="1"/>
    <col min="10474" max="10474" width="6.25" style="160" customWidth="1"/>
    <col min="10475" max="10475" width="6.625" style="160" customWidth="1"/>
    <col min="10476" max="10476" width="4.75" style="160" customWidth="1"/>
    <col min="10477" max="10481" width="4.625" style="160" customWidth="1"/>
    <col min="10482" max="10482" width="6.75" style="160" customWidth="1"/>
    <col min="10483" max="10483" width="6.625" style="160" customWidth="1"/>
    <col min="10484" max="10484" width="4.75" style="160" customWidth="1"/>
    <col min="10485" max="10489" width="4.625" style="160" customWidth="1"/>
    <col min="10490" max="10718" width="8.75" style="160"/>
    <col min="10719" max="10719" width="7.625" style="160" customWidth="1"/>
    <col min="10720" max="10720" width="4" style="160" customWidth="1"/>
    <col min="10721" max="10721" width="24.25" style="160" customWidth="1"/>
    <col min="10722" max="10723" width="6.625" style="160" customWidth="1"/>
    <col min="10724" max="10724" width="4.75" style="160" customWidth="1"/>
    <col min="10725" max="10729" width="4.625" style="160" customWidth="1"/>
    <col min="10730" max="10730" width="6.25" style="160" customWidth="1"/>
    <col min="10731" max="10731" width="6.625" style="160" customWidth="1"/>
    <col min="10732" max="10732" width="4.75" style="160" customWidth="1"/>
    <col min="10733" max="10737" width="4.625" style="160" customWidth="1"/>
    <col min="10738" max="10738" width="6.75" style="160" customWidth="1"/>
    <col min="10739" max="10739" width="6.625" style="160" customWidth="1"/>
    <col min="10740" max="10740" width="4.75" style="160" customWidth="1"/>
    <col min="10741" max="10745" width="4.625" style="160" customWidth="1"/>
    <col min="10746" max="10974" width="8.75" style="160"/>
    <col min="10975" max="10975" width="7.625" style="160" customWidth="1"/>
    <col min="10976" max="10976" width="4" style="160" customWidth="1"/>
    <col min="10977" max="10977" width="24.25" style="160" customWidth="1"/>
    <col min="10978" max="10979" width="6.625" style="160" customWidth="1"/>
    <col min="10980" max="10980" width="4.75" style="160" customWidth="1"/>
    <col min="10981" max="10985" width="4.625" style="160" customWidth="1"/>
    <col min="10986" max="10986" width="6.25" style="160" customWidth="1"/>
    <col min="10987" max="10987" width="6.625" style="160" customWidth="1"/>
    <col min="10988" max="10988" width="4.75" style="160" customWidth="1"/>
    <col min="10989" max="10993" width="4.625" style="160" customWidth="1"/>
    <col min="10994" max="10994" width="6.75" style="160" customWidth="1"/>
    <col min="10995" max="10995" width="6.625" style="160" customWidth="1"/>
    <col min="10996" max="10996" width="4.75" style="160" customWidth="1"/>
    <col min="10997" max="11001" width="4.625" style="160" customWidth="1"/>
    <col min="11002" max="11230" width="8.75" style="160"/>
    <col min="11231" max="11231" width="7.625" style="160" customWidth="1"/>
    <col min="11232" max="11232" width="4" style="160" customWidth="1"/>
    <col min="11233" max="11233" width="24.25" style="160" customWidth="1"/>
    <col min="11234" max="11235" width="6.625" style="160" customWidth="1"/>
    <col min="11236" max="11236" width="4.75" style="160" customWidth="1"/>
    <col min="11237" max="11241" width="4.625" style="160" customWidth="1"/>
    <col min="11242" max="11242" width="6.25" style="160" customWidth="1"/>
    <col min="11243" max="11243" width="6.625" style="160" customWidth="1"/>
    <col min="11244" max="11244" width="4.75" style="160" customWidth="1"/>
    <col min="11245" max="11249" width="4.625" style="160" customWidth="1"/>
    <col min="11250" max="11250" width="6.75" style="160" customWidth="1"/>
    <col min="11251" max="11251" width="6.625" style="160" customWidth="1"/>
    <col min="11252" max="11252" width="4.75" style="160" customWidth="1"/>
    <col min="11253" max="11257" width="4.625" style="160" customWidth="1"/>
    <col min="11258" max="11486" width="8.75" style="160"/>
    <col min="11487" max="11487" width="7.625" style="160" customWidth="1"/>
    <col min="11488" max="11488" width="4" style="160" customWidth="1"/>
    <col min="11489" max="11489" width="24.25" style="160" customWidth="1"/>
    <col min="11490" max="11491" width="6.625" style="160" customWidth="1"/>
    <col min="11492" max="11492" width="4.75" style="160" customWidth="1"/>
    <col min="11493" max="11497" width="4.625" style="160" customWidth="1"/>
    <col min="11498" max="11498" width="6.25" style="160" customWidth="1"/>
    <col min="11499" max="11499" width="6.625" style="160" customWidth="1"/>
    <col min="11500" max="11500" width="4.75" style="160" customWidth="1"/>
    <col min="11501" max="11505" width="4.625" style="160" customWidth="1"/>
    <col min="11506" max="11506" width="6.75" style="160" customWidth="1"/>
    <col min="11507" max="11507" width="6.625" style="160" customWidth="1"/>
    <col min="11508" max="11508" width="4.75" style="160" customWidth="1"/>
    <col min="11509" max="11513" width="4.625" style="160" customWidth="1"/>
    <col min="11514" max="11742" width="8.75" style="160"/>
    <col min="11743" max="11743" width="7.625" style="160" customWidth="1"/>
    <col min="11744" max="11744" width="4" style="160" customWidth="1"/>
    <col min="11745" max="11745" width="24.25" style="160" customWidth="1"/>
    <col min="11746" max="11747" width="6.625" style="160" customWidth="1"/>
    <col min="11748" max="11748" width="4.75" style="160" customWidth="1"/>
    <col min="11749" max="11753" width="4.625" style="160" customWidth="1"/>
    <col min="11754" max="11754" width="6.25" style="160" customWidth="1"/>
    <col min="11755" max="11755" width="6.625" style="160" customWidth="1"/>
    <col min="11756" max="11756" width="4.75" style="160" customWidth="1"/>
    <col min="11757" max="11761" width="4.625" style="160" customWidth="1"/>
    <col min="11762" max="11762" width="6.75" style="160" customWidth="1"/>
    <col min="11763" max="11763" width="6.625" style="160" customWidth="1"/>
    <col min="11764" max="11764" width="4.75" style="160" customWidth="1"/>
    <col min="11765" max="11769" width="4.625" style="160" customWidth="1"/>
    <col min="11770" max="11998" width="8.75" style="160"/>
    <col min="11999" max="11999" width="7.625" style="160" customWidth="1"/>
    <col min="12000" max="12000" width="4" style="160" customWidth="1"/>
    <col min="12001" max="12001" width="24.25" style="160" customWidth="1"/>
    <col min="12002" max="12003" width="6.625" style="160" customWidth="1"/>
    <col min="12004" max="12004" width="4.75" style="160" customWidth="1"/>
    <col min="12005" max="12009" width="4.625" style="160" customWidth="1"/>
    <col min="12010" max="12010" width="6.25" style="160" customWidth="1"/>
    <col min="12011" max="12011" width="6.625" style="160" customWidth="1"/>
    <col min="12012" max="12012" width="4.75" style="160" customWidth="1"/>
    <col min="12013" max="12017" width="4.625" style="160" customWidth="1"/>
    <col min="12018" max="12018" width="6.75" style="160" customWidth="1"/>
    <col min="12019" max="12019" width="6.625" style="160" customWidth="1"/>
    <col min="12020" max="12020" width="4.75" style="160" customWidth="1"/>
    <col min="12021" max="12025" width="4.625" style="160" customWidth="1"/>
    <col min="12026" max="12254" width="8.75" style="160"/>
    <col min="12255" max="12255" width="7.625" style="160" customWidth="1"/>
    <col min="12256" max="12256" width="4" style="160" customWidth="1"/>
    <col min="12257" max="12257" width="24.25" style="160" customWidth="1"/>
    <col min="12258" max="12259" width="6.625" style="160" customWidth="1"/>
    <col min="12260" max="12260" width="4.75" style="160" customWidth="1"/>
    <col min="12261" max="12265" width="4.625" style="160" customWidth="1"/>
    <col min="12266" max="12266" width="6.25" style="160" customWidth="1"/>
    <col min="12267" max="12267" width="6.625" style="160" customWidth="1"/>
    <col min="12268" max="12268" width="4.75" style="160" customWidth="1"/>
    <col min="12269" max="12273" width="4.625" style="160" customWidth="1"/>
    <col min="12274" max="12274" width="6.75" style="160" customWidth="1"/>
    <col min="12275" max="12275" width="6.625" style="160" customWidth="1"/>
    <col min="12276" max="12276" width="4.75" style="160" customWidth="1"/>
    <col min="12277" max="12281" width="4.625" style="160" customWidth="1"/>
    <col min="12282" max="12510" width="8.75" style="160"/>
    <col min="12511" max="12511" width="7.625" style="160" customWidth="1"/>
    <col min="12512" max="12512" width="4" style="160" customWidth="1"/>
    <col min="12513" max="12513" width="24.25" style="160" customWidth="1"/>
    <col min="12514" max="12515" width="6.625" style="160" customWidth="1"/>
    <col min="12516" max="12516" width="4.75" style="160" customWidth="1"/>
    <col min="12517" max="12521" width="4.625" style="160" customWidth="1"/>
    <col min="12522" max="12522" width="6.25" style="160" customWidth="1"/>
    <col min="12523" max="12523" width="6.625" style="160" customWidth="1"/>
    <col min="12524" max="12524" width="4.75" style="160" customWidth="1"/>
    <col min="12525" max="12529" width="4.625" style="160" customWidth="1"/>
    <col min="12530" max="12530" width="6.75" style="160" customWidth="1"/>
    <col min="12531" max="12531" width="6.625" style="160" customWidth="1"/>
    <col min="12532" max="12532" width="4.75" style="160" customWidth="1"/>
    <col min="12533" max="12537" width="4.625" style="160" customWidth="1"/>
    <col min="12538" max="12766" width="8.75" style="160"/>
    <col min="12767" max="12767" width="7.625" style="160" customWidth="1"/>
    <col min="12768" max="12768" width="4" style="160" customWidth="1"/>
    <col min="12769" max="12769" width="24.25" style="160" customWidth="1"/>
    <col min="12770" max="12771" width="6.625" style="160" customWidth="1"/>
    <col min="12772" max="12772" width="4.75" style="160" customWidth="1"/>
    <col min="12773" max="12777" width="4.625" style="160" customWidth="1"/>
    <col min="12778" max="12778" width="6.25" style="160" customWidth="1"/>
    <col min="12779" max="12779" width="6.625" style="160" customWidth="1"/>
    <col min="12780" max="12780" width="4.75" style="160" customWidth="1"/>
    <col min="12781" max="12785" width="4.625" style="160" customWidth="1"/>
    <col min="12786" max="12786" width="6.75" style="160" customWidth="1"/>
    <col min="12787" max="12787" width="6.625" style="160" customWidth="1"/>
    <col min="12788" max="12788" width="4.75" style="160" customWidth="1"/>
    <col min="12789" max="12793" width="4.625" style="160" customWidth="1"/>
    <col min="12794" max="13022" width="8.75" style="160"/>
    <col min="13023" max="13023" width="7.625" style="160" customWidth="1"/>
    <col min="13024" max="13024" width="4" style="160" customWidth="1"/>
    <col min="13025" max="13025" width="24.25" style="160" customWidth="1"/>
    <col min="13026" max="13027" width="6.625" style="160" customWidth="1"/>
    <col min="13028" max="13028" width="4.75" style="160" customWidth="1"/>
    <col min="13029" max="13033" width="4.625" style="160" customWidth="1"/>
    <col min="13034" max="13034" width="6.25" style="160" customWidth="1"/>
    <col min="13035" max="13035" width="6.625" style="160" customWidth="1"/>
    <col min="13036" max="13036" width="4.75" style="160" customWidth="1"/>
    <col min="13037" max="13041" width="4.625" style="160" customWidth="1"/>
    <col min="13042" max="13042" width="6.75" style="160" customWidth="1"/>
    <col min="13043" max="13043" width="6.625" style="160" customWidth="1"/>
    <col min="13044" max="13044" width="4.75" style="160" customWidth="1"/>
    <col min="13045" max="13049" width="4.625" style="160" customWidth="1"/>
    <col min="13050" max="13278" width="8.75" style="160"/>
    <col min="13279" max="13279" width="7.625" style="160" customWidth="1"/>
    <col min="13280" max="13280" width="4" style="160" customWidth="1"/>
    <col min="13281" max="13281" width="24.25" style="160" customWidth="1"/>
    <col min="13282" max="13283" width="6.625" style="160" customWidth="1"/>
    <col min="13284" max="13284" width="4.75" style="160" customWidth="1"/>
    <col min="13285" max="13289" width="4.625" style="160" customWidth="1"/>
    <col min="13290" max="13290" width="6.25" style="160" customWidth="1"/>
    <col min="13291" max="13291" width="6.625" style="160" customWidth="1"/>
    <col min="13292" max="13292" width="4.75" style="160" customWidth="1"/>
    <col min="13293" max="13297" width="4.625" style="160" customWidth="1"/>
    <col min="13298" max="13298" width="6.75" style="160" customWidth="1"/>
    <col min="13299" max="13299" width="6.625" style="160" customWidth="1"/>
    <col min="13300" max="13300" width="4.75" style="160" customWidth="1"/>
    <col min="13301" max="13305" width="4.625" style="160" customWidth="1"/>
    <col min="13306" max="13534" width="8.75" style="160"/>
    <col min="13535" max="13535" width="7.625" style="160" customWidth="1"/>
    <col min="13536" max="13536" width="4" style="160" customWidth="1"/>
    <col min="13537" max="13537" width="24.25" style="160" customWidth="1"/>
    <col min="13538" max="13539" width="6.625" style="160" customWidth="1"/>
    <col min="13540" max="13540" width="4.75" style="160" customWidth="1"/>
    <col min="13541" max="13545" width="4.625" style="160" customWidth="1"/>
    <col min="13546" max="13546" width="6.25" style="160" customWidth="1"/>
    <col min="13547" max="13547" width="6.625" style="160" customWidth="1"/>
    <col min="13548" max="13548" width="4.75" style="160" customWidth="1"/>
    <col min="13549" max="13553" width="4.625" style="160" customWidth="1"/>
    <col min="13554" max="13554" width="6.75" style="160" customWidth="1"/>
    <col min="13555" max="13555" width="6.625" style="160" customWidth="1"/>
    <col min="13556" max="13556" width="4.75" style="160" customWidth="1"/>
    <col min="13557" max="13561" width="4.625" style="160" customWidth="1"/>
    <col min="13562" max="13790" width="8.75" style="160"/>
    <col min="13791" max="13791" width="7.625" style="160" customWidth="1"/>
    <col min="13792" max="13792" width="4" style="160" customWidth="1"/>
    <col min="13793" max="13793" width="24.25" style="160" customWidth="1"/>
    <col min="13794" max="13795" width="6.625" style="160" customWidth="1"/>
    <col min="13796" max="13796" width="4.75" style="160" customWidth="1"/>
    <col min="13797" max="13801" width="4.625" style="160" customWidth="1"/>
    <col min="13802" max="13802" width="6.25" style="160" customWidth="1"/>
    <col min="13803" max="13803" width="6.625" style="160" customWidth="1"/>
    <col min="13804" max="13804" width="4.75" style="160" customWidth="1"/>
    <col min="13805" max="13809" width="4.625" style="160" customWidth="1"/>
    <col min="13810" max="13810" width="6.75" style="160" customWidth="1"/>
    <col min="13811" max="13811" width="6.625" style="160" customWidth="1"/>
    <col min="13812" max="13812" width="4.75" style="160" customWidth="1"/>
    <col min="13813" max="13817" width="4.625" style="160" customWidth="1"/>
    <col min="13818" max="14046" width="8.75" style="160"/>
    <col min="14047" max="14047" width="7.625" style="160" customWidth="1"/>
    <col min="14048" max="14048" width="4" style="160" customWidth="1"/>
    <col min="14049" max="14049" width="24.25" style="160" customWidth="1"/>
    <col min="14050" max="14051" width="6.625" style="160" customWidth="1"/>
    <col min="14052" max="14052" width="4.75" style="160" customWidth="1"/>
    <col min="14053" max="14057" width="4.625" style="160" customWidth="1"/>
    <col min="14058" max="14058" width="6.25" style="160" customWidth="1"/>
    <col min="14059" max="14059" width="6.625" style="160" customWidth="1"/>
    <col min="14060" max="14060" width="4.75" style="160" customWidth="1"/>
    <col min="14061" max="14065" width="4.625" style="160" customWidth="1"/>
    <col min="14066" max="14066" width="6.75" style="160" customWidth="1"/>
    <col min="14067" max="14067" width="6.625" style="160" customWidth="1"/>
    <col min="14068" max="14068" width="4.75" style="160" customWidth="1"/>
    <col min="14069" max="14073" width="4.625" style="160" customWidth="1"/>
    <col min="14074" max="14302" width="8.75" style="160"/>
    <col min="14303" max="14303" width="7.625" style="160" customWidth="1"/>
    <col min="14304" max="14304" width="4" style="160" customWidth="1"/>
    <col min="14305" max="14305" width="24.25" style="160" customWidth="1"/>
    <col min="14306" max="14307" width="6.625" style="160" customWidth="1"/>
    <col min="14308" max="14308" width="4.75" style="160" customWidth="1"/>
    <col min="14309" max="14313" width="4.625" style="160" customWidth="1"/>
    <col min="14314" max="14314" width="6.25" style="160" customWidth="1"/>
    <col min="14315" max="14315" width="6.625" style="160" customWidth="1"/>
    <col min="14316" max="14316" width="4.75" style="160" customWidth="1"/>
    <col min="14317" max="14321" width="4.625" style="160" customWidth="1"/>
    <col min="14322" max="14322" width="6.75" style="160" customWidth="1"/>
    <col min="14323" max="14323" width="6.625" style="160" customWidth="1"/>
    <col min="14324" max="14324" width="4.75" style="160" customWidth="1"/>
    <col min="14325" max="14329" width="4.625" style="160" customWidth="1"/>
    <col min="14330" max="14558" width="8.75" style="160"/>
    <col min="14559" max="14559" width="7.625" style="160" customWidth="1"/>
    <col min="14560" max="14560" width="4" style="160" customWidth="1"/>
    <col min="14561" max="14561" width="24.25" style="160" customWidth="1"/>
    <col min="14562" max="14563" width="6.625" style="160" customWidth="1"/>
    <col min="14564" max="14564" width="4.75" style="160" customWidth="1"/>
    <col min="14565" max="14569" width="4.625" style="160" customWidth="1"/>
    <col min="14570" max="14570" width="6.25" style="160" customWidth="1"/>
    <col min="14571" max="14571" width="6.625" style="160" customWidth="1"/>
    <col min="14572" max="14572" width="4.75" style="160" customWidth="1"/>
    <col min="14573" max="14577" width="4.625" style="160" customWidth="1"/>
    <col min="14578" max="14578" width="6.75" style="160" customWidth="1"/>
    <col min="14579" max="14579" width="6.625" style="160" customWidth="1"/>
    <col min="14580" max="14580" width="4.75" style="160" customWidth="1"/>
    <col min="14581" max="14585" width="4.625" style="160" customWidth="1"/>
    <col min="14586" max="14814" width="8.75" style="160"/>
    <col min="14815" max="14815" width="7.625" style="160" customWidth="1"/>
    <col min="14816" max="14816" width="4" style="160" customWidth="1"/>
    <col min="14817" max="14817" width="24.25" style="160" customWidth="1"/>
    <col min="14818" max="14819" width="6.625" style="160" customWidth="1"/>
    <col min="14820" max="14820" width="4.75" style="160" customWidth="1"/>
    <col min="14821" max="14825" width="4.625" style="160" customWidth="1"/>
    <col min="14826" max="14826" width="6.25" style="160" customWidth="1"/>
    <col min="14827" max="14827" width="6.625" style="160" customWidth="1"/>
    <col min="14828" max="14828" width="4.75" style="160" customWidth="1"/>
    <col min="14829" max="14833" width="4.625" style="160" customWidth="1"/>
    <col min="14834" max="14834" width="6.75" style="160" customWidth="1"/>
    <col min="14835" max="14835" width="6.625" style="160" customWidth="1"/>
    <col min="14836" max="14836" width="4.75" style="160" customWidth="1"/>
    <col min="14837" max="14841" width="4.625" style="160" customWidth="1"/>
    <col min="14842" max="15070" width="8.75" style="160"/>
    <col min="15071" max="15071" width="7.625" style="160" customWidth="1"/>
    <col min="15072" max="15072" width="4" style="160" customWidth="1"/>
    <col min="15073" max="15073" width="24.25" style="160" customWidth="1"/>
    <col min="15074" max="15075" width="6.625" style="160" customWidth="1"/>
    <col min="15076" max="15076" width="4.75" style="160" customWidth="1"/>
    <col min="15077" max="15081" width="4.625" style="160" customWidth="1"/>
    <col min="15082" max="15082" width="6.25" style="160" customWidth="1"/>
    <col min="15083" max="15083" width="6.625" style="160" customWidth="1"/>
    <col min="15084" max="15084" width="4.75" style="160" customWidth="1"/>
    <col min="15085" max="15089" width="4.625" style="160" customWidth="1"/>
    <col min="15090" max="15090" width="6.75" style="160" customWidth="1"/>
    <col min="15091" max="15091" width="6.625" style="160" customWidth="1"/>
    <col min="15092" max="15092" width="4.75" style="160" customWidth="1"/>
    <col min="15093" max="15097" width="4.625" style="160" customWidth="1"/>
    <col min="15098" max="15326" width="8.75" style="160"/>
    <col min="15327" max="15327" width="7.625" style="160" customWidth="1"/>
    <col min="15328" max="15328" width="4" style="160" customWidth="1"/>
    <col min="15329" max="15329" width="24.25" style="160" customWidth="1"/>
    <col min="15330" max="15331" width="6.625" style="160" customWidth="1"/>
    <col min="15332" max="15332" width="4.75" style="160" customWidth="1"/>
    <col min="15333" max="15337" width="4.625" style="160" customWidth="1"/>
    <col min="15338" max="15338" width="6.25" style="160" customWidth="1"/>
    <col min="15339" max="15339" width="6.625" style="160" customWidth="1"/>
    <col min="15340" max="15340" width="4.75" style="160" customWidth="1"/>
    <col min="15341" max="15345" width="4.625" style="160" customWidth="1"/>
    <col min="15346" max="15346" width="6.75" style="160" customWidth="1"/>
    <col min="15347" max="15347" width="6.625" style="160" customWidth="1"/>
    <col min="15348" max="15348" width="4.75" style="160" customWidth="1"/>
    <col min="15349" max="15353" width="4.625" style="160" customWidth="1"/>
    <col min="15354" max="15582" width="8.75" style="160"/>
    <col min="15583" max="15583" width="7.625" style="160" customWidth="1"/>
    <col min="15584" max="15584" width="4" style="160" customWidth="1"/>
    <col min="15585" max="15585" width="24.25" style="160" customWidth="1"/>
    <col min="15586" max="15587" width="6.625" style="160" customWidth="1"/>
    <col min="15588" max="15588" width="4.75" style="160" customWidth="1"/>
    <col min="15589" max="15593" width="4.625" style="160" customWidth="1"/>
    <col min="15594" max="15594" width="6.25" style="160" customWidth="1"/>
    <col min="15595" max="15595" width="6.625" style="160" customWidth="1"/>
    <col min="15596" max="15596" width="4.75" style="160" customWidth="1"/>
    <col min="15597" max="15601" width="4.625" style="160" customWidth="1"/>
    <col min="15602" max="15602" width="6.75" style="160" customWidth="1"/>
    <col min="15603" max="15603" width="6.625" style="160" customWidth="1"/>
    <col min="15604" max="15604" width="4.75" style="160" customWidth="1"/>
    <col min="15605" max="15609" width="4.625" style="160" customWidth="1"/>
    <col min="15610" max="15838" width="8.75" style="160"/>
    <col min="15839" max="15839" width="7.625" style="160" customWidth="1"/>
    <col min="15840" max="15840" width="4" style="160" customWidth="1"/>
    <col min="15841" max="15841" width="24.25" style="160" customWidth="1"/>
    <col min="15842" max="15843" width="6.625" style="160" customWidth="1"/>
    <col min="15844" max="15844" width="4.75" style="160" customWidth="1"/>
    <col min="15845" max="15849" width="4.625" style="160" customWidth="1"/>
    <col min="15850" max="15850" width="6.25" style="160" customWidth="1"/>
    <col min="15851" max="15851" width="6.625" style="160" customWidth="1"/>
    <col min="15852" max="15852" width="4.75" style="160" customWidth="1"/>
    <col min="15853" max="15857" width="4.625" style="160" customWidth="1"/>
    <col min="15858" max="15858" width="6.75" style="160" customWidth="1"/>
    <col min="15859" max="15859" width="6.625" style="160" customWidth="1"/>
    <col min="15860" max="15860" width="4.75" style="160" customWidth="1"/>
    <col min="15861" max="15865" width="4.625" style="160" customWidth="1"/>
    <col min="15866" max="16094" width="8.75" style="160"/>
    <col min="16095" max="16095" width="7.625" style="160" customWidth="1"/>
    <col min="16096" max="16096" width="4" style="160" customWidth="1"/>
    <col min="16097" max="16097" width="24.25" style="160" customWidth="1"/>
    <col min="16098" max="16099" width="6.625" style="160" customWidth="1"/>
    <col min="16100" max="16100" width="4.75" style="160" customWidth="1"/>
    <col min="16101" max="16105" width="4.625" style="160" customWidth="1"/>
    <col min="16106" max="16106" width="6.25" style="160" customWidth="1"/>
    <col min="16107" max="16107" width="6.625" style="160" customWidth="1"/>
    <col min="16108" max="16108" width="4.75" style="160" customWidth="1"/>
    <col min="16109" max="16113" width="4.625" style="160" customWidth="1"/>
    <col min="16114" max="16114" width="6.75" style="160" customWidth="1"/>
    <col min="16115" max="16115" width="6.625" style="160" customWidth="1"/>
    <col min="16116" max="16116" width="4.75" style="160" customWidth="1"/>
    <col min="16117" max="16121" width="4.625" style="160" customWidth="1"/>
    <col min="16122" max="16384" width="8.75" style="160"/>
  </cols>
  <sheetData>
    <row r="1" spans="1:31" ht="15.75">
      <c r="A1" s="158" t="s">
        <v>59</v>
      </c>
      <c r="B1" s="373"/>
      <c r="K1" s="181" t="s">
        <v>283</v>
      </c>
      <c r="AD1" s="162" t="s">
        <v>340</v>
      </c>
    </row>
    <row r="2" spans="1:31" ht="14.65" customHeight="1">
      <c r="L2" s="257"/>
      <c r="M2" s="257"/>
      <c r="N2" s="374"/>
      <c r="O2" s="161"/>
      <c r="P2" s="257"/>
      <c r="Q2" s="161"/>
      <c r="R2" s="257"/>
    </row>
    <row r="3" spans="1:31">
      <c r="A3" s="163" t="s">
        <v>284</v>
      </c>
      <c r="B3" s="382"/>
      <c r="C3" s="164"/>
      <c r="D3" s="164"/>
      <c r="E3" s="164"/>
      <c r="F3" s="164"/>
      <c r="G3" s="164"/>
      <c r="H3" s="273"/>
      <c r="I3" s="164"/>
      <c r="J3" s="382"/>
      <c r="K3" s="382"/>
      <c r="L3" s="268"/>
      <c r="M3" s="268"/>
      <c r="N3" s="374"/>
      <c r="O3" s="161"/>
      <c r="P3" s="268"/>
      <c r="Q3" s="244"/>
      <c r="R3" s="257"/>
      <c r="X3" s="273"/>
      <c r="Y3" s="164"/>
    </row>
    <row r="4" spans="1:31">
      <c r="A4" s="165"/>
      <c r="B4" s="383"/>
      <c r="C4" s="167"/>
      <c r="D4" s="167"/>
      <c r="E4" s="167"/>
      <c r="F4" s="167"/>
      <c r="G4" s="167"/>
      <c r="H4" s="269"/>
      <c r="I4" s="167"/>
      <c r="J4" s="383"/>
      <c r="K4" s="382"/>
      <c r="L4" s="269"/>
      <c r="M4" s="269"/>
      <c r="P4" s="269"/>
      <c r="Q4" s="167"/>
      <c r="X4" s="269"/>
      <c r="Y4" s="167"/>
    </row>
    <row r="5" spans="1:31" s="161" customFormat="1">
      <c r="A5" s="220" t="s">
        <v>294</v>
      </c>
      <c r="B5" s="495" t="s">
        <v>295</v>
      </c>
      <c r="C5" s="259"/>
      <c r="D5" s="504"/>
      <c r="E5" s="504"/>
      <c r="F5" s="504"/>
      <c r="G5" s="504"/>
      <c r="H5" s="260" t="s">
        <v>323</v>
      </c>
      <c r="I5" s="372"/>
      <c r="J5" s="220"/>
      <c r="K5" s="372"/>
      <c r="L5" s="372"/>
      <c r="M5" s="372"/>
      <c r="N5" s="372"/>
      <c r="O5" s="375"/>
      <c r="P5" s="220" t="s">
        <v>326</v>
      </c>
      <c r="Q5" s="360"/>
      <c r="R5" s="220"/>
      <c r="S5" s="372"/>
      <c r="T5" s="372"/>
      <c r="U5" s="372"/>
      <c r="V5" s="372"/>
      <c r="W5" s="375"/>
      <c r="X5" s="220" t="s">
        <v>324</v>
      </c>
      <c r="Y5" s="360"/>
      <c r="Z5" s="220"/>
      <c r="AA5" s="372"/>
      <c r="AB5" s="372"/>
      <c r="AC5" s="372"/>
      <c r="AD5" s="372"/>
      <c r="AE5" s="372"/>
    </row>
    <row r="6" spans="1:31" s="245" customFormat="1">
      <c r="A6" s="221" t="s">
        <v>168</v>
      </c>
      <c r="B6" s="241" t="s">
        <v>248</v>
      </c>
      <c r="C6" s="261"/>
      <c r="D6" s="263"/>
      <c r="E6" s="263"/>
      <c r="F6" s="263"/>
      <c r="G6" s="263"/>
      <c r="H6" s="262" t="s">
        <v>19</v>
      </c>
      <c r="I6" s="242" t="s">
        <v>262</v>
      </c>
      <c r="J6" s="263"/>
      <c r="K6" s="242" t="s">
        <v>285</v>
      </c>
      <c r="L6" s="242" t="s">
        <v>286</v>
      </c>
      <c r="M6" s="242" t="s">
        <v>287</v>
      </c>
      <c r="N6" s="242" t="s">
        <v>203</v>
      </c>
      <c r="O6" s="376" t="s">
        <v>288</v>
      </c>
      <c r="P6" s="263" t="s">
        <v>19</v>
      </c>
      <c r="Q6" s="242" t="s">
        <v>262</v>
      </c>
      <c r="R6" s="263"/>
      <c r="S6" s="242" t="s">
        <v>285</v>
      </c>
      <c r="T6" s="242" t="s">
        <v>286</v>
      </c>
      <c r="U6" s="242" t="s">
        <v>287</v>
      </c>
      <c r="V6" s="242" t="s">
        <v>203</v>
      </c>
      <c r="W6" s="376" t="s">
        <v>288</v>
      </c>
      <c r="X6" s="263" t="s">
        <v>19</v>
      </c>
      <c r="Y6" s="242" t="s">
        <v>262</v>
      </c>
      <c r="Z6" s="263"/>
      <c r="AA6" s="242" t="s">
        <v>285</v>
      </c>
      <c r="AB6" s="242" t="s">
        <v>286</v>
      </c>
      <c r="AC6" s="242" t="s">
        <v>287</v>
      </c>
      <c r="AD6" s="242" t="s">
        <v>203</v>
      </c>
      <c r="AE6" s="242" t="s">
        <v>288</v>
      </c>
    </row>
    <row r="7" spans="1:31" s="161" customFormat="1">
      <c r="A7" s="222"/>
      <c r="B7" s="243"/>
      <c r="C7" s="264"/>
      <c r="D7" s="222"/>
      <c r="E7" s="222"/>
      <c r="F7" s="222"/>
      <c r="G7" s="222"/>
      <c r="H7" s="265" t="s">
        <v>20</v>
      </c>
      <c r="I7" s="243" t="s">
        <v>267</v>
      </c>
      <c r="J7" s="266"/>
      <c r="K7" s="384"/>
      <c r="L7" s="384"/>
      <c r="M7" s="384"/>
      <c r="N7" s="384"/>
      <c r="O7" s="377"/>
      <c r="P7" s="267" t="s">
        <v>20</v>
      </c>
      <c r="Q7" s="243" t="s">
        <v>267</v>
      </c>
      <c r="R7" s="266"/>
      <c r="S7" s="384"/>
      <c r="T7" s="384"/>
      <c r="U7" s="384"/>
      <c r="V7" s="384"/>
      <c r="W7" s="377"/>
      <c r="X7" s="267" t="s">
        <v>20</v>
      </c>
      <c r="Y7" s="243" t="s">
        <v>267</v>
      </c>
      <c r="Z7" s="266"/>
      <c r="AA7" s="384"/>
      <c r="AB7" s="384"/>
      <c r="AC7" s="384"/>
      <c r="AD7" s="384"/>
      <c r="AE7" s="226"/>
    </row>
    <row r="8" spans="1:31" s="161" customFormat="1" hidden="1">
      <c r="A8" s="246" t="s">
        <v>289</v>
      </c>
      <c r="B8" s="506">
        <v>1</v>
      </c>
      <c r="C8" s="247" t="s">
        <v>270</v>
      </c>
      <c r="D8" s="505"/>
      <c r="E8" s="505"/>
      <c r="F8" s="505"/>
      <c r="G8" s="248"/>
      <c r="H8" s="250"/>
      <c r="I8" s="249"/>
      <c r="J8" s="385">
        <v>0</v>
      </c>
      <c r="K8" s="385"/>
      <c r="L8" s="385"/>
      <c r="M8" s="385"/>
      <c r="N8" s="378"/>
      <c r="O8" s="249"/>
      <c r="P8" s="250"/>
      <c r="Q8" s="249"/>
      <c r="R8" s="385"/>
      <c r="S8" s="385"/>
      <c r="T8" s="385"/>
      <c r="U8" s="385"/>
      <c r="V8" s="378"/>
      <c r="W8" s="249"/>
      <c r="X8" s="250"/>
      <c r="Y8" s="249"/>
      <c r="Z8" s="385"/>
      <c r="AA8" s="385"/>
      <c r="AB8" s="385"/>
      <c r="AC8" s="385"/>
      <c r="AD8" s="390"/>
    </row>
    <row r="9" spans="1:31" s="161" customFormat="1" hidden="1">
      <c r="A9" s="246" t="s">
        <v>290</v>
      </c>
      <c r="B9" s="506">
        <v>1</v>
      </c>
      <c r="C9" s="247" t="s">
        <v>270</v>
      </c>
      <c r="D9" s="505"/>
      <c r="E9" s="505"/>
      <c r="F9" s="510"/>
      <c r="G9" s="248"/>
      <c r="H9" s="250"/>
      <c r="I9" s="249"/>
      <c r="J9" s="385"/>
      <c r="K9" s="385"/>
      <c r="L9" s="385"/>
      <c r="M9" s="385"/>
      <c r="N9" s="378"/>
      <c r="O9" s="249"/>
      <c r="P9" s="250"/>
      <c r="Q9" s="249"/>
      <c r="R9" s="385"/>
      <c r="S9" s="385"/>
      <c r="T9" s="385"/>
      <c r="U9" s="385"/>
      <c r="V9" s="378"/>
      <c r="W9" s="249"/>
      <c r="X9" s="250"/>
      <c r="Y9" s="249"/>
      <c r="Z9" s="385"/>
      <c r="AA9" s="385"/>
      <c r="AB9" s="385"/>
      <c r="AC9" s="385"/>
      <c r="AD9" s="390"/>
    </row>
    <row r="10" spans="1:31" s="161" customFormat="1">
      <c r="A10" s="246" t="s">
        <v>7</v>
      </c>
      <c r="B10" s="506">
        <v>1</v>
      </c>
      <c r="C10" s="247" t="s">
        <v>270</v>
      </c>
      <c r="D10" s="505"/>
      <c r="E10" s="505"/>
      <c r="F10" s="329"/>
      <c r="G10" s="509"/>
      <c r="H10" s="505"/>
      <c r="I10" s="505"/>
      <c r="J10" s="329"/>
      <c r="K10" s="509"/>
      <c r="L10" s="505"/>
      <c r="M10" s="505"/>
      <c r="N10" s="329"/>
      <c r="O10" s="509"/>
      <c r="P10" s="505"/>
      <c r="Q10" s="505"/>
      <c r="R10" s="329"/>
      <c r="S10" s="509"/>
      <c r="T10" s="505"/>
      <c r="U10" s="505"/>
      <c r="V10" s="329"/>
      <c r="W10" s="509"/>
      <c r="X10" s="505"/>
      <c r="Y10" s="505"/>
      <c r="Z10" s="329"/>
      <c r="AA10" s="509"/>
      <c r="AB10" s="505"/>
      <c r="AC10" s="505"/>
      <c r="AD10" s="329"/>
      <c r="AE10" s="509"/>
    </row>
    <row r="11" spans="1:31" s="161" customFormat="1">
      <c r="A11" s="252" t="s">
        <v>331</v>
      </c>
      <c r="B11" s="485">
        <v>1</v>
      </c>
      <c r="C11" s="480" t="s">
        <v>5</v>
      </c>
      <c r="D11" s="480"/>
      <c r="E11" s="481"/>
      <c r="F11" s="485"/>
      <c r="G11" s="485"/>
      <c r="H11" s="270"/>
      <c r="I11" s="251"/>
      <c r="J11" s="231"/>
      <c r="K11" s="231"/>
      <c r="L11" s="231"/>
      <c r="M11" s="231"/>
      <c r="N11" s="379"/>
      <c r="O11" s="507"/>
      <c r="P11" s="270"/>
      <c r="Q11" s="251"/>
      <c r="R11" s="231"/>
      <c r="S11" s="231"/>
      <c r="T11" s="231"/>
      <c r="U11" s="231"/>
      <c r="V11" s="379"/>
      <c r="W11" s="507"/>
      <c r="X11" s="270"/>
      <c r="Y11" s="251"/>
      <c r="Z11" s="231"/>
      <c r="AA11" s="231"/>
      <c r="AB11" s="231"/>
      <c r="AC11" s="231"/>
      <c r="AD11" s="379"/>
      <c r="AE11" s="252"/>
    </row>
    <row r="12" spans="1:31" s="161" customFormat="1">
      <c r="A12" s="252"/>
      <c r="B12" s="485">
        <v>2</v>
      </c>
      <c r="C12" s="482" t="s">
        <v>10</v>
      </c>
      <c r="D12" s="480" t="s">
        <v>44</v>
      </c>
      <c r="E12" s="483">
        <v>1</v>
      </c>
      <c r="F12" s="399">
        <v>0.3</v>
      </c>
      <c r="G12" s="399" t="s">
        <v>6</v>
      </c>
      <c r="H12" s="270"/>
      <c r="I12" s="251"/>
      <c r="J12" s="231"/>
      <c r="K12" s="231"/>
      <c r="L12" s="231"/>
      <c r="M12" s="231"/>
      <c r="N12" s="379"/>
      <c r="O12" s="507"/>
      <c r="P12" s="270"/>
      <c r="Q12" s="251"/>
      <c r="R12" s="231"/>
      <c r="S12" s="231"/>
      <c r="T12" s="231"/>
      <c r="U12" s="231"/>
      <c r="V12" s="379"/>
      <c r="W12" s="507"/>
      <c r="X12" s="270"/>
      <c r="Y12" s="251"/>
      <c r="Z12" s="231"/>
      <c r="AA12" s="231"/>
      <c r="AB12" s="231"/>
      <c r="AC12" s="231"/>
      <c r="AD12" s="379"/>
      <c r="AE12" s="252"/>
    </row>
    <row r="13" spans="1:31" s="161" customFormat="1">
      <c r="A13" s="252"/>
      <c r="B13" s="485">
        <v>3</v>
      </c>
      <c r="C13" s="480" t="s">
        <v>10</v>
      </c>
      <c r="D13" s="480" t="s">
        <v>44</v>
      </c>
      <c r="E13" s="481">
        <v>2</v>
      </c>
      <c r="F13" s="485">
        <v>0.3</v>
      </c>
      <c r="G13" s="485">
        <v>0.3</v>
      </c>
      <c r="H13" s="270"/>
      <c r="I13" s="251"/>
      <c r="J13" s="231"/>
      <c r="K13" s="231"/>
      <c r="L13" s="231"/>
      <c r="M13" s="231"/>
      <c r="N13" s="379"/>
      <c r="O13" s="507"/>
      <c r="P13" s="270"/>
      <c r="Q13" s="251"/>
      <c r="R13" s="231"/>
      <c r="S13" s="231"/>
      <c r="T13" s="231"/>
      <c r="U13" s="231"/>
      <c r="V13" s="379"/>
      <c r="W13" s="507"/>
      <c r="X13" s="270"/>
      <c r="Y13" s="251"/>
      <c r="Z13" s="231"/>
      <c r="AA13" s="231"/>
      <c r="AB13" s="231"/>
      <c r="AC13" s="231"/>
      <c r="AD13" s="379"/>
      <c r="AE13" s="252"/>
    </row>
    <row r="14" spans="1:31" s="161" customFormat="1">
      <c r="A14" s="252"/>
      <c r="B14" s="485">
        <v>4</v>
      </c>
      <c r="C14" s="482" t="s">
        <v>10</v>
      </c>
      <c r="D14" s="480" t="s">
        <v>52</v>
      </c>
      <c r="E14" s="483">
        <v>1</v>
      </c>
      <c r="F14" s="399">
        <v>0.6</v>
      </c>
      <c r="G14" s="399" t="s">
        <v>6</v>
      </c>
      <c r="H14" s="270"/>
      <c r="I14" s="251"/>
      <c r="J14" s="231"/>
      <c r="K14" s="231"/>
      <c r="L14" s="231"/>
      <c r="M14" s="231"/>
      <c r="N14" s="379"/>
      <c r="O14" s="507"/>
      <c r="P14" s="270"/>
      <c r="Q14" s="251"/>
      <c r="R14" s="231"/>
      <c r="S14" s="231"/>
      <c r="T14" s="231"/>
      <c r="U14" s="231"/>
      <c r="V14" s="379"/>
      <c r="W14" s="507"/>
      <c r="X14" s="270"/>
      <c r="Y14" s="251"/>
      <c r="Z14" s="231"/>
      <c r="AA14" s="231"/>
      <c r="AB14" s="231"/>
      <c r="AC14" s="231"/>
      <c r="AD14" s="379"/>
      <c r="AE14" s="252"/>
    </row>
    <row r="15" spans="1:31" s="252" customFormat="1">
      <c r="B15" s="485">
        <v>5</v>
      </c>
      <c r="C15" s="480" t="s">
        <v>10</v>
      </c>
      <c r="D15" s="480" t="s">
        <v>52</v>
      </c>
      <c r="E15" s="481">
        <v>2</v>
      </c>
      <c r="F15" s="485">
        <v>0.6</v>
      </c>
      <c r="G15" s="485">
        <v>0.6</v>
      </c>
      <c r="H15" s="270"/>
      <c r="I15" s="251"/>
      <c r="J15" s="231"/>
      <c r="K15" s="231"/>
      <c r="L15" s="231"/>
      <c r="M15" s="231"/>
      <c r="N15" s="379"/>
      <c r="O15" s="507"/>
      <c r="P15" s="270"/>
      <c r="Q15" s="251"/>
      <c r="R15" s="231"/>
      <c r="S15" s="231"/>
      <c r="T15" s="231"/>
      <c r="U15" s="231"/>
      <c r="V15" s="379"/>
      <c r="W15" s="507"/>
      <c r="X15" s="270"/>
      <c r="Y15" s="251"/>
      <c r="Z15" s="231"/>
      <c r="AA15" s="231"/>
      <c r="AB15" s="231"/>
      <c r="AC15" s="231"/>
      <c r="AD15" s="379"/>
    </row>
    <row r="16" spans="1:31" s="161" customFormat="1">
      <c r="A16" s="252"/>
      <c r="B16" s="485">
        <v>6</v>
      </c>
      <c r="C16" s="480" t="s">
        <v>53</v>
      </c>
      <c r="D16" s="480" t="s">
        <v>46</v>
      </c>
      <c r="E16" s="481">
        <v>2</v>
      </c>
      <c r="F16" s="485" t="s">
        <v>48</v>
      </c>
      <c r="G16" s="485" t="s">
        <v>48</v>
      </c>
      <c r="H16" s="270"/>
      <c r="I16" s="251"/>
      <c r="J16" s="231"/>
      <c r="K16" s="231"/>
      <c r="L16" s="231"/>
      <c r="M16" s="231"/>
      <c r="N16" s="379"/>
      <c r="O16" s="507"/>
      <c r="P16" s="270"/>
      <c r="Q16" s="251"/>
      <c r="R16" s="231"/>
      <c r="S16" s="231"/>
      <c r="T16" s="231"/>
      <c r="U16" s="231"/>
      <c r="V16" s="379"/>
      <c r="W16" s="507"/>
      <c r="X16" s="270"/>
      <c r="Y16" s="251"/>
      <c r="Z16" s="231"/>
      <c r="AA16" s="231"/>
      <c r="AB16" s="231"/>
      <c r="AC16" s="231"/>
      <c r="AD16" s="379"/>
      <c r="AE16" s="252"/>
    </row>
    <row r="17" spans="1:38" s="161" customFormat="1">
      <c r="A17" s="252"/>
      <c r="B17" s="485">
        <v>7</v>
      </c>
      <c r="C17" s="480" t="s">
        <v>53</v>
      </c>
      <c r="D17" s="480" t="s">
        <v>45</v>
      </c>
      <c r="E17" s="481">
        <v>2</v>
      </c>
      <c r="F17" s="485" t="s">
        <v>47</v>
      </c>
      <c r="G17" s="485" t="s">
        <v>47</v>
      </c>
      <c r="H17" s="270"/>
      <c r="I17" s="251"/>
      <c r="J17" s="231"/>
      <c r="K17" s="231"/>
      <c r="L17" s="231"/>
      <c r="M17" s="231"/>
      <c r="N17" s="379"/>
      <c r="O17" s="507"/>
      <c r="P17" s="270"/>
      <c r="Q17" s="251"/>
      <c r="R17" s="231"/>
      <c r="S17" s="231"/>
      <c r="T17" s="231"/>
      <c r="U17" s="231"/>
      <c r="V17" s="379"/>
      <c r="W17" s="507"/>
      <c r="X17" s="270"/>
      <c r="Y17" s="251"/>
      <c r="Z17" s="231"/>
      <c r="AA17" s="231"/>
      <c r="AB17" s="231"/>
      <c r="AC17" s="231"/>
      <c r="AD17" s="379"/>
      <c r="AE17" s="252"/>
    </row>
    <row r="18" spans="1:38" s="161" customFormat="1">
      <c r="A18" s="252"/>
      <c r="B18" s="485">
        <v>8</v>
      </c>
      <c r="C18" s="480" t="s">
        <v>49</v>
      </c>
      <c r="D18" s="480" t="s">
        <v>52</v>
      </c>
      <c r="E18" s="481">
        <v>1</v>
      </c>
      <c r="F18" s="485">
        <v>0.4</v>
      </c>
      <c r="G18" s="485" t="s">
        <v>6</v>
      </c>
      <c r="H18" s="270"/>
      <c r="I18" s="251"/>
      <c r="J18" s="231"/>
      <c r="K18" s="231"/>
      <c r="L18" s="231"/>
      <c r="M18" s="231"/>
      <c r="N18" s="379"/>
      <c r="O18" s="507"/>
      <c r="P18" s="270"/>
      <c r="Q18" s="251"/>
      <c r="R18" s="231"/>
      <c r="S18" s="231"/>
      <c r="T18" s="231"/>
      <c r="U18" s="231"/>
      <c r="V18" s="379"/>
      <c r="W18" s="507"/>
      <c r="X18" s="270"/>
      <c r="Y18" s="251"/>
      <c r="Z18" s="231"/>
      <c r="AA18" s="231"/>
      <c r="AB18" s="231"/>
      <c r="AC18" s="231"/>
      <c r="AD18" s="379"/>
      <c r="AE18" s="252"/>
    </row>
    <row r="19" spans="1:38" s="161" customFormat="1" ht="14.25" customHeight="1">
      <c r="A19" s="252"/>
      <c r="B19" s="485">
        <v>9</v>
      </c>
      <c r="C19" s="486" t="s">
        <v>357</v>
      </c>
      <c r="D19" s="486" t="s">
        <v>358</v>
      </c>
      <c r="E19" s="481">
        <v>2</v>
      </c>
      <c r="F19" s="488" t="s">
        <v>359</v>
      </c>
      <c r="G19" s="485" t="s">
        <v>360</v>
      </c>
      <c r="H19" s="270"/>
      <c r="I19" s="251"/>
      <c r="J19" s="231"/>
      <c r="K19" s="231"/>
      <c r="L19" s="231"/>
      <c r="M19" s="231"/>
      <c r="N19" s="379"/>
      <c r="O19" s="507"/>
      <c r="P19" s="270"/>
      <c r="Q19" s="251"/>
      <c r="R19" s="231"/>
      <c r="S19" s="231"/>
      <c r="T19" s="231"/>
      <c r="U19" s="231"/>
      <c r="V19" s="379"/>
      <c r="W19" s="507"/>
      <c r="X19" s="270"/>
      <c r="Y19" s="251"/>
      <c r="Z19" s="231"/>
      <c r="AA19" s="231"/>
      <c r="AB19" s="231"/>
      <c r="AC19" s="231"/>
      <c r="AD19" s="379"/>
      <c r="AE19" s="252"/>
    </row>
    <row r="20" spans="1:38" s="161" customFormat="1">
      <c r="A20" s="253"/>
      <c r="B20" s="489">
        <v>10</v>
      </c>
      <c r="C20" s="490" t="s">
        <v>361</v>
      </c>
      <c r="D20" s="490"/>
      <c r="E20" s="491">
        <v>1</v>
      </c>
      <c r="F20" s="492" t="s">
        <v>362</v>
      </c>
      <c r="G20" s="489"/>
      <c r="H20" s="271"/>
      <c r="I20" s="254"/>
      <c r="J20" s="332"/>
      <c r="K20" s="332"/>
      <c r="L20" s="332"/>
      <c r="M20" s="332"/>
      <c r="N20" s="391"/>
      <c r="O20" s="511"/>
      <c r="P20" s="271"/>
      <c r="Q20" s="254"/>
      <c r="R20" s="332"/>
      <c r="S20" s="332"/>
      <c r="T20" s="332"/>
      <c r="U20" s="332"/>
      <c r="V20" s="391"/>
      <c r="W20" s="511"/>
      <c r="X20" s="271"/>
      <c r="Y20" s="254"/>
      <c r="Z20" s="332"/>
      <c r="AA20" s="332"/>
      <c r="AB20" s="332"/>
      <c r="AC20" s="332"/>
      <c r="AD20" s="391"/>
      <c r="AE20" s="253"/>
    </row>
    <row r="21" spans="1:38" s="161" customFormat="1">
      <c r="A21" s="252" t="s">
        <v>9</v>
      </c>
      <c r="B21" s="485">
        <v>1</v>
      </c>
      <c r="C21" s="480" t="s">
        <v>5</v>
      </c>
      <c r="D21" s="480"/>
      <c r="E21" s="481"/>
      <c r="F21" s="485"/>
      <c r="G21" s="485"/>
      <c r="H21" s="270"/>
      <c r="I21" s="251"/>
      <c r="J21" s="231"/>
      <c r="K21" s="231"/>
      <c r="L21" s="231"/>
      <c r="M21" s="231"/>
      <c r="N21" s="379"/>
      <c r="O21" s="507"/>
      <c r="P21" s="270"/>
      <c r="Q21" s="251"/>
      <c r="R21" s="231"/>
      <c r="S21" s="231"/>
      <c r="T21" s="231"/>
      <c r="U21" s="231"/>
      <c r="V21" s="379"/>
      <c r="W21" s="507"/>
      <c r="X21" s="270"/>
      <c r="Y21" s="251"/>
      <c r="Z21" s="231"/>
      <c r="AA21" s="231"/>
      <c r="AB21" s="231"/>
      <c r="AC21" s="231"/>
      <c r="AD21" s="379"/>
      <c r="AE21" s="252"/>
    </row>
    <row r="22" spans="1:38" s="161" customFormat="1">
      <c r="A22" s="252"/>
      <c r="B22" s="485">
        <v>2</v>
      </c>
      <c r="C22" s="482" t="s">
        <v>10</v>
      </c>
      <c r="D22" s="480" t="s">
        <v>44</v>
      </c>
      <c r="E22" s="483">
        <v>1</v>
      </c>
      <c r="F22" s="399">
        <v>0.3</v>
      </c>
      <c r="G22" s="399" t="s">
        <v>6</v>
      </c>
      <c r="H22" s="270"/>
      <c r="I22" s="251"/>
      <c r="J22" s="231"/>
      <c r="K22" s="231"/>
      <c r="L22" s="231"/>
      <c r="M22" s="231"/>
      <c r="N22" s="379"/>
      <c r="O22" s="507"/>
      <c r="P22" s="270"/>
      <c r="Q22" s="251"/>
      <c r="R22" s="231"/>
      <c r="S22" s="231"/>
      <c r="T22" s="231"/>
      <c r="U22" s="231"/>
      <c r="V22" s="379"/>
      <c r="W22" s="507"/>
      <c r="X22" s="270"/>
      <c r="Y22" s="251"/>
      <c r="Z22" s="232"/>
      <c r="AA22" s="231"/>
      <c r="AB22" s="231"/>
      <c r="AC22" s="231"/>
      <c r="AD22" s="379"/>
      <c r="AE22" s="252"/>
    </row>
    <row r="23" spans="1:38" s="161" customFormat="1">
      <c r="A23" s="252"/>
      <c r="B23" s="485">
        <v>3</v>
      </c>
      <c r="C23" s="480" t="s">
        <v>10</v>
      </c>
      <c r="D23" s="480" t="s">
        <v>44</v>
      </c>
      <c r="E23" s="481">
        <v>2</v>
      </c>
      <c r="F23" s="485">
        <v>0.3</v>
      </c>
      <c r="G23" s="485">
        <v>0.3</v>
      </c>
      <c r="H23" s="270"/>
      <c r="I23" s="251"/>
      <c r="J23" s="231"/>
      <c r="K23" s="231"/>
      <c r="L23" s="231"/>
      <c r="M23" s="231"/>
      <c r="N23" s="379"/>
      <c r="O23" s="507"/>
      <c r="P23" s="270"/>
      <c r="Q23" s="251"/>
      <c r="R23" s="231"/>
      <c r="S23" s="231"/>
      <c r="T23" s="231"/>
      <c r="U23" s="231"/>
      <c r="V23" s="379"/>
      <c r="W23" s="507"/>
      <c r="X23" s="270"/>
      <c r="Y23" s="251"/>
      <c r="Z23" s="231"/>
      <c r="AA23" s="231"/>
      <c r="AB23" s="231"/>
      <c r="AC23" s="231"/>
      <c r="AD23" s="379"/>
      <c r="AE23" s="252"/>
    </row>
    <row r="24" spans="1:38" s="161" customFormat="1">
      <c r="A24" s="252"/>
      <c r="B24" s="485">
        <v>4</v>
      </c>
      <c r="C24" s="482" t="s">
        <v>10</v>
      </c>
      <c r="D24" s="480" t="s">
        <v>52</v>
      </c>
      <c r="E24" s="483">
        <v>1</v>
      </c>
      <c r="F24" s="399">
        <v>0.6</v>
      </c>
      <c r="G24" s="399" t="s">
        <v>6</v>
      </c>
      <c r="H24" s="270"/>
      <c r="I24" s="251"/>
      <c r="J24" s="231"/>
      <c r="K24" s="231"/>
      <c r="L24" s="231"/>
      <c r="M24" s="231"/>
      <c r="N24" s="379"/>
      <c r="O24" s="507"/>
      <c r="P24" s="270"/>
      <c r="Q24" s="251"/>
      <c r="R24" s="231"/>
      <c r="S24" s="231"/>
      <c r="T24" s="231"/>
      <c r="U24" s="231"/>
      <c r="V24" s="379"/>
      <c r="W24" s="507"/>
      <c r="X24" s="270"/>
      <c r="Y24" s="251"/>
      <c r="Z24" s="231"/>
      <c r="AA24" s="231"/>
      <c r="AB24" s="231"/>
      <c r="AC24" s="231"/>
      <c r="AD24" s="379"/>
      <c r="AE24" s="252"/>
    </row>
    <row r="25" spans="1:38" s="252" customFormat="1">
      <c r="B25" s="485">
        <v>5</v>
      </c>
      <c r="C25" s="480" t="s">
        <v>10</v>
      </c>
      <c r="D25" s="480" t="s">
        <v>52</v>
      </c>
      <c r="E25" s="481">
        <v>2</v>
      </c>
      <c r="F25" s="485">
        <v>0.6</v>
      </c>
      <c r="G25" s="485">
        <v>0.6</v>
      </c>
      <c r="H25" s="270"/>
      <c r="I25" s="251"/>
      <c r="J25" s="231"/>
      <c r="K25" s="231"/>
      <c r="L25" s="231"/>
      <c r="M25" s="231"/>
      <c r="N25" s="379"/>
      <c r="O25" s="507"/>
      <c r="P25" s="270"/>
      <c r="Q25" s="251"/>
      <c r="R25" s="231"/>
      <c r="S25" s="231"/>
      <c r="T25" s="231"/>
      <c r="U25" s="231"/>
      <c r="V25" s="379"/>
      <c r="W25" s="507"/>
      <c r="X25" s="270"/>
      <c r="Y25" s="251"/>
      <c r="Z25" s="231"/>
      <c r="AA25" s="231"/>
      <c r="AB25" s="231"/>
      <c r="AC25" s="231"/>
      <c r="AD25" s="379"/>
      <c r="AF25" s="161"/>
      <c r="AG25" s="161"/>
      <c r="AH25" s="161"/>
      <c r="AI25" s="161"/>
      <c r="AJ25" s="161"/>
      <c r="AK25" s="161"/>
      <c r="AL25" s="161"/>
    </row>
    <row r="26" spans="1:38" s="161" customFormat="1">
      <c r="A26" s="252"/>
      <c r="B26" s="485">
        <v>6</v>
      </c>
      <c r="C26" s="480" t="s">
        <v>53</v>
      </c>
      <c r="D26" s="480" t="s">
        <v>46</v>
      </c>
      <c r="E26" s="481">
        <v>2</v>
      </c>
      <c r="F26" s="485" t="s">
        <v>48</v>
      </c>
      <c r="G26" s="485" t="s">
        <v>48</v>
      </c>
      <c r="H26" s="270"/>
      <c r="I26" s="251"/>
      <c r="J26" s="231"/>
      <c r="K26" s="231"/>
      <c r="L26" s="231"/>
      <c r="M26" s="231"/>
      <c r="N26" s="379"/>
      <c r="O26" s="507"/>
      <c r="P26" s="270"/>
      <c r="Q26" s="251"/>
      <c r="R26" s="231"/>
      <c r="S26" s="231"/>
      <c r="T26" s="231"/>
      <c r="U26" s="231"/>
      <c r="V26" s="379"/>
      <c r="W26" s="507"/>
      <c r="X26" s="270"/>
      <c r="Y26" s="251"/>
      <c r="Z26" s="231"/>
      <c r="AA26" s="231"/>
      <c r="AB26" s="231"/>
      <c r="AC26" s="231"/>
      <c r="AD26" s="379"/>
      <c r="AE26" s="252"/>
    </row>
    <row r="27" spans="1:38" s="161" customFormat="1">
      <c r="A27" s="252"/>
      <c r="B27" s="485">
        <v>7</v>
      </c>
      <c r="C27" s="480" t="s">
        <v>53</v>
      </c>
      <c r="D27" s="480" t="s">
        <v>45</v>
      </c>
      <c r="E27" s="481">
        <v>2</v>
      </c>
      <c r="F27" s="485" t="s">
        <v>47</v>
      </c>
      <c r="G27" s="485" t="s">
        <v>47</v>
      </c>
      <c r="H27" s="270"/>
      <c r="I27" s="251"/>
      <c r="J27" s="231"/>
      <c r="K27" s="231"/>
      <c r="L27" s="231"/>
      <c r="M27" s="231"/>
      <c r="N27" s="379"/>
      <c r="O27" s="507"/>
      <c r="P27" s="270"/>
      <c r="Q27" s="251"/>
      <c r="R27" s="231"/>
      <c r="S27" s="231"/>
      <c r="T27" s="231"/>
      <c r="U27" s="231"/>
      <c r="V27" s="379"/>
      <c r="W27" s="507"/>
      <c r="X27" s="270"/>
      <c r="Y27" s="251"/>
      <c r="Z27" s="231"/>
      <c r="AA27" s="231"/>
      <c r="AB27" s="231"/>
      <c r="AC27" s="231"/>
      <c r="AD27" s="379"/>
      <c r="AE27" s="252"/>
    </row>
    <row r="28" spans="1:38" s="161" customFormat="1">
      <c r="A28" s="252"/>
      <c r="B28" s="485">
        <v>8</v>
      </c>
      <c r="C28" s="480" t="s">
        <v>49</v>
      </c>
      <c r="D28" s="480" t="s">
        <v>52</v>
      </c>
      <c r="E28" s="481">
        <v>1</v>
      </c>
      <c r="F28" s="485">
        <v>0.4</v>
      </c>
      <c r="G28" s="485" t="s">
        <v>6</v>
      </c>
      <c r="H28" s="270"/>
      <c r="I28" s="251"/>
      <c r="J28" s="231"/>
      <c r="K28" s="231"/>
      <c r="L28" s="231"/>
      <c r="M28" s="231"/>
      <c r="N28" s="379"/>
      <c r="O28" s="507"/>
      <c r="P28" s="270"/>
      <c r="Q28" s="251"/>
      <c r="R28" s="231"/>
      <c r="S28" s="231"/>
      <c r="T28" s="231"/>
      <c r="U28" s="231"/>
      <c r="V28" s="379"/>
      <c r="W28" s="507"/>
      <c r="X28" s="270"/>
      <c r="Y28" s="251"/>
      <c r="Z28" s="231"/>
      <c r="AA28" s="231"/>
      <c r="AB28" s="231"/>
      <c r="AC28" s="231"/>
      <c r="AD28" s="379"/>
      <c r="AE28" s="252"/>
    </row>
    <row r="29" spans="1:38" s="161" customFormat="1">
      <c r="A29" s="252"/>
      <c r="B29" s="485">
        <v>9</v>
      </c>
      <c r="C29" s="486" t="s">
        <v>357</v>
      </c>
      <c r="D29" s="486" t="s">
        <v>358</v>
      </c>
      <c r="E29" s="481">
        <v>2</v>
      </c>
      <c r="F29" s="488" t="s">
        <v>359</v>
      </c>
      <c r="G29" s="485" t="s">
        <v>360</v>
      </c>
      <c r="H29" s="270"/>
      <c r="I29" s="251"/>
      <c r="J29" s="231"/>
      <c r="K29" s="231"/>
      <c r="L29" s="231"/>
      <c r="M29" s="231"/>
      <c r="N29" s="379"/>
      <c r="O29" s="507"/>
      <c r="P29" s="270"/>
      <c r="Q29" s="251"/>
      <c r="R29" s="231"/>
      <c r="S29" s="231"/>
      <c r="T29" s="231"/>
      <c r="U29" s="231"/>
      <c r="V29" s="379"/>
      <c r="W29" s="507"/>
      <c r="X29" s="270"/>
      <c r="Y29" s="251"/>
      <c r="Z29" s="231"/>
      <c r="AA29" s="231"/>
      <c r="AB29" s="231"/>
      <c r="AC29" s="231"/>
      <c r="AD29" s="379"/>
      <c r="AE29" s="252"/>
    </row>
    <row r="30" spans="1:38" s="161" customFormat="1">
      <c r="A30" s="253"/>
      <c r="B30" s="489">
        <v>10</v>
      </c>
      <c r="C30" s="490" t="s">
        <v>361</v>
      </c>
      <c r="D30" s="490"/>
      <c r="E30" s="491">
        <v>1</v>
      </c>
      <c r="F30" s="492" t="s">
        <v>362</v>
      </c>
      <c r="G30" s="489"/>
      <c r="H30" s="271"/>
      <c r="I30" s="254"/>
      <c r="J30" s="332"/>
      <c r="K30" s="332"/>
      <c r="L30" s="332"/>
      <c r="M30" s="332"/>
      <c r="N30" s="391"/>
      <c r="O30" s="511"/>
      <c r="P30" s="271"/>
      <c r="Q30" s="254"/>
      <c r="R30" s="332"/>
      <c r="S30" s="332"/>
      <c r="T30" s="332"/>
      <c r="U30" s="332"/>
      <c r="V30" s="391"/>
      <c r="W30" s="511"/>
      <c r="X30" s="271"/>
      <c r="Y30" s="254"/>
      <c r="Z30" s="332"/>
      <c r="AA30" s="332"/>
      <c r="AB30" s="332"/>
      <c r="AC30" s="332"/>
      <c r="AD30" s="391"/>
      <c r="AE30" s="253"/>
    </row>
    <row r="31" spans="1:38" s="161" customFormat="1">
      <c r="A31" s="161" t="s">
        <v>329</v>
      </c>
      <c r="B31" s="485">
        <v>1</v>
      </c>
      <c r="C31" s="480" t="s">
        <v>5</v>
      </c>
      <c r="D31" s="480"/>
      <c r="E31" s="481"/>
      <c r="F31" s="485"/>
      <c r="G31" s="485"/>
      <c r="H31" s="270"/>
      <c r="I31" s="251"/>
      <c r="J31" s="231"/>
      <c r="K31" s="231"/>
      <c r="L31" s="231"/>
      <c r="M31" s="231"/>
      <c r="N31" s="379"/>
      <c r="O31" s="507"/>
      <c r="P31" s="270"/>
      <c r="Q31" s="251"/>
      <c r="R31" s="231"/>
      <c r="S31" s="231"/>
      <c r="T31" s="231"/>
      <c r="U31" s="231"/>
      <c r="V31" s="379"/>
      <c r="W31" s="507"/>
      <c r="X31" s="270"/>
      <c r="Y31" s="251"/>
      <c r="Z31" s="231"/>
      <c r="AA31" s="231"/>
      <c r="AB31" s="231"/>
      <c r="AC31" s="231"/>
      <c r="AD31" s="379"/>
      <c r="AE31" s="252"/>
    </row>
    <row r="32" spans="1:38" s="161" customFormat="1">
      <c r="A32" s="255"/>
      <c r="B32" s="485">
        <v>2</v>
      </c>
      <c r="C32" s="482" t="s">
        <v>10</v>
      </c>
      <c r="D32" s="480" t="s">
        <v>44</v>
      </c>
      <c r="E32" s="483">
        <v>1</v>
      </c>
      <c r="F32" s="399">
        <v>0.3</v>
      </c>
      <c r="G32" s="399" t="s">
        <v>6</v>
      </c>
      <c r="H32" s="270"/>
      <c r="I32" s="251"/>
      <c r="J32" s="231"/>
      <c r="K32" s="231"/>
      <c r="L32" s="231"/>
      <c r="M32" s="231"/>
      <c r="N32" s="379"/>
      <c r="O32" s="507"/>
      <c r="P32" s="270"/>
      <c r="Q32" s="251"/>
      <c r="R32" s="231"/>
      <c r="S32" s="231"/>
      <c r="T32" s="231"/>
      <c r="U32" s="231"/>
      <c r="V32" s="379"/>
      <c r="W32" s="507"/>
      <c r="X32" s="270"/>
      <c r="Y32" s="251"/>
      <c r="Z32" s="231"/>
      <c r="AA32" s="231"/>
      <c r="AB32" s="231"/>
      <c r="AC32" s="231"/>
      <c r="AD32" s="379"/>
      <c r="AE32" s="252"/>
    </row>
    <row r="33" spans="1:38" s="161" customFormat="1">
      <c r="A33" s="255"/>
      <c r="B33" s="485">
        <v>3</v>
      </c>
      <c r="C33" s="480" t="s">
        <v>10</v>
      </c>
      <c r="D33" s="480" t="s">
        <v>44</v>
      </c>
      <c r="E33" s="481">
        <v>2</v>
      </c>
      <c r="F33" s="485">
        <v>0.3</v>
      </c>
      <c r="G33" s="485">
        <v>0.3</v>
      </c>
      <c r="H33" s="270"/>
      <c r="I33" s="251"/>
      <c r="J33" s="231"/>
      <c r="K33" s="231"/>
      <c r="L33" s="231"/>
      <c r="M33" s="231"/>
      <c r="N33" s="379"/>
      <c r="O33" s="507"/>
      <c r="P33" s="270"/>
      <c r="Q33" s="251"/>
      <c r="R33" s="231"/>
      <c r="S33" s="231"/>
      <c r="T33" s="231"/>
      <c r="U33" s="231"/>
      <c r="V33" s="379"/>
      <c r="W33" s="507"/>
      <c r="X33" s="270"/>
      <c r="Y33" s="251"/>
      <c r="Z33" s="231"/>
      <c r="AA33" s="231"/>
      <c r="AB33" s="231"/>
      <c r="AC33" s="231"/>
      <c r="AD33" s="379"/>
      <c r="AE33" s="252"/>
    </row>
    <row r="34" spans="1:38" s="252" customFormat="1">
      <c r="A34" s="256"/>
      <c r="B34" s="485">
        <v>4</v>
      </c>
      <c r="C34" s="482" t="s">
        <v>10</v>
      </c>
      <c r="D34" s="480" t="s">
        <v>52</v>
      </c>
      <c r="E34" s="483">
        <v>1</v>
      </c>
      <c r="F34" s="399">
        <v>0.6</v>
      </c>
      <c r="G34" s="399" t="s">
        <v>6</v>
      </c>
      <c r="H34" s="270"/>
      <c r="I34" s="251"/>
      <c r="J34" s="231"/>
      <c r="K34" s="231"/>
      <c r="L34" s="231"/>
      <c r="M34" s="231"/>
      <c r="N34" s="379"/>
      <c r="O34" s="507"/>
      <c r="P34" s="270"/>
      <c r="Q34" s="251"/>
      <c r="R34" s="231"/>
      <c r="S34" s="231"/>
      <c r="T34" s="231"/>
      <c r="U34" s="231"/>
      <c r="V34" s="379"/>
      <c r="W34" s="507"/>
      <c r="X34" s="270"/>
      <c r="Y34" s="251"/>
      <c r="Z34" s="231"/>
      <c r="AA34" s="231"/>
      <c r="AB34" s="231"/>
      <c r="AC34" s="231"/>
      <c r="AD34" s="379"/>
      <c r="AF34" s="161"/>
      <c r="AG34" s="161"/>
      <c r="AH34" s="161"/>
      <c r="AI34" s="161"/>
      <c r="AJ34" s="161"/>
      <c r="AK34" s="161"/>
      <c r="AL34" s="161"/>
    </row>
    <row r="35" spans="1:38" s="252" customFormat="1">
      <c r="A35" s="256"/>
      <c r="B35" s="485">
        <v>5</v>
      </c>
      <c r="C35" s="480" t="s">
        <v>10</v>
      </c>
      <c r="D35" s="480" t="s">
        <v>52</v>
      </c>
      <c r="E35" s="481">
        <v>2</v>
      </c>
      <c r="F35" s="485">
        <v>0.6</v>
      </c>
      <c r="G35" s="485">
        <v>0.6</v>
      </c>
      <c r="H35" s="270"/>
      <c r="I35" s="251"/>
      <c r="J35" s="231"/>
      <c r="K35" s="231"/>
      <c r="L35" s="231"/>
      <c r="M35" s="231"/>
      <c r="N35" s="379"/>
      <c r="O35" s="507"/>
      <c r="P35" s="270"/>
      <c r="Q35" s="251"/>
      <c r="R35" s="231"/>
      <c r="S35" s="231"/>
      <c r="T35" s="231"/>
      <c r="U35" s="231"/>
      <c r="V35" s="231"/>
      <c r="W35" s="507"/>
      <c r="X35" s="270"/>
      <c r="Y35" s="251"/>
      <c r="Z35" s="231"/>
      <c r="AA35" s="231"/>
      <c r="AB35" s="231"/>
      <c r="AC35" s="231"/>
      <c r="AD35" s="379"/>
      <c r="AF35" s="161"/>
      <c r="AG35" s="161"/>
      <c r="AH35" s="161"/>
      <c r="AI35" s="161"/>
      <c r="AJ35" s="161"/>
      <c r="AK35" s="161"/>
      <c r="AL35" s="161"/>
    </row>
    <row r="36" spans="1:38" s="252" customFormat="1">
      <c r="A36" s="256"/>
      <c r="B36" s="485">
        <v>6</v>
      </c>
      <c r="C36" s="480" t="s">
        <v>53</v>
      </c>
      <c r="D36" s="480" t="s">
        <v>46</v>
      </c>
      <c r="E36" s="481">
        <v>2</v>
      </c>
      <c r="F36" s="485" t="s">
        <v>48</v>
      </c>
      <c r="G36" s="485" t="s">
        <v>48</v>
      </c>
      <c r="H36" s="270"/>
      <c r="I36" s="251"/>
      <c r="J36" s="231"/>
      <c r="K36" s="231"/>
      <c r="L36" s="231"/>
      <c r="M36" s="231"/>
      <c r="N36" s="379"/>
      <c r="O36" s="507"/>
      <c r="P36" s="270"/>
      <c r="Q36" s="251"/>
      <c r="R36" s="231"/>
      <c r="S36" s="231"/>
      <c r="T36" s="231"/>
      <c r="U36" s="231"/>
      <c r="V36" s="231"/>
      <c r="W36" s="507"/>
      <c r="X36" s="270"/>
      <c r="Y36" s="251"/>
      <c r="Z36" s="231"/>
      <c r="AA36" s="231"/>
      <c r="AB36" s="231"/>
      <c r="AC36" s="231"/>
      <c r="AD36" s="379"/>
    </row>
    <row r="37" spans="1:38" s="252" customFormat="1">
      <c r="A37" s="256"/>
      <c r="B37" s="485">
        <v>7</v>
      </c>
      <c r="C37" s="480" t="s">
        <v>53</v>
      </c>
      <c r="D37" s="480" t="s">
        <v>45</v>
      </c>
      <c r="E37" s="481">
        <v>2</v>
      </c>
      <c r="F37" s="485" t="s">
        <v>47</v>
      </c>
      <c r="G37" s="485" t="s">
        <v>47</v>
      </c>
      <c r="H37" s="270"/>
      <c r="I37" s="251"/>
      <c r="J37" s="231"/>
      <c r="K37" s="231"/>
      <c r="L37" s="231"/>
      <c r="M37" s="231"/>
      <c r="N37" s="379"/>
      <c r="O37" s="507"/>
      <c r="P37" s="270"/>
      <c r="Q37" s="251"/>
      <c r="R37" s="231"/>
      <c r="S37" s="231"/>
      <c r="T37" s="231"/>
      <c r="U37" s="231"/>
      <c r="V37" s="231"/>
      <c r="W37" s="507"/>
      <c r="X37" s="270"/>
      <c r="Y37" s="251"/>
      <c r="Z37" s="231"/>
      <c r="AA37" s="231"/>
      <c r="AB37" s="231"/>
      <c r="AC37" s="231"/>
      <c r="AD37" s="379"/>
    </row>
    <row r="38" spans="1:38" s="252" customFormat="1">
      <c r="A38" s="256"/>
      <c r="B38" s="485">
        <v>8</v>
      </c>
      <c r="C38" s="480" t="s">
        <v>49</v>
      </c>
      <c r="D38" s="480" t="s">
        <v>52</v>
      </c>
      <c r="E38" s="481">
        <v>1</v>
      </c>
      <c r="F38" s="485">
        <v>0.4</v>
      </c>
      <c r="G38" s="485" t="s">
        <v>6</v>
      </c>
      <c r="H38" s="270"/>
      <c r="I38" s="367"/>
      <c r="J38" s="229"/>
      <c r="K38" s="386"/>
      <c r="L38" s="386"/>
      <c r="M38" s="229"/>
      <c r="N38" s="380"/>
      <c r="O38" s="507"/>
      <c r="P38" s="231"/>
      <c r="Q38" s="368"/>
      <c r="R38" s="388"/>
      <c r="S38" s="388"/>
      <c r="T38" s="388"/>
      <c r="U38" s="388"/>
      <c r="V38" s="388"/>
      <c r="W38" s="507"/>
      <c r="X38" s="231"/>
      <c r="Y38" s="368"/>
      <c r="Z38" s="388"/>
      <c r="AA38" s="388"/>
      <c r="AB38" s="388"/>
      <c r="AC38" s="388"/>
      <c r="AD38" s="380"/>
    </row>
    <row r="39" spans="1:38" s="252" customFormat="1">
      <c r="B39" s="485">
        <v>9</v>
      </c>
      <c r="C39" s="486" t="s">
        <v>357</v>
      </c>
      <c r="D39" s="486" t="s">
        <v>358</v>
      </c>
      <c r="E39" s="481">
        <v>2</v>
      </c>
      <c r="F39" s="488" t="s">
        <v>359</v>
      </c>
      <c r="G39" s="485" t="s">
        <v>360</v>
      </c>
      <c r="H39" s="270"/>
      <c r="I39" s="368"/>
      <c r="J39" s="229"/>
      <c r="K39" s="386"/>
      <c r="L39" s="386"/>
      <c r="M39" s="229"/>
      <c r="N39" s="380"/>
      <c r="O39" s="507"/>
      <c r="P39" s="231"/>
      <c r="Q39" s="368"/>
      <c r="R39" s="388"/>
      <c r="S39" s="388"/>
      <c r="T39" s="388"/>
      <c r="U39" s="388"/>
      <c r="V39" s="388"/>
      <c r="W39" s="507"/>
      <c r="X39" s="231"/>
      <c r="Y39" s="368"/>
      <c r="Z39" s="388"/>
      <c r="AA39" s="388"/>
      <c r="AB39" s="388"/>
      <c r="AC39" s="388"/>
      <c r="AD39" s="380"/>
    </row>
    <row r="40" spans="1:38" s="252" customFormat="1">
      <c r="A40" s="253"/>
      <c r="B40" s="489">
        <v>10</v>
      </c>
      <c r="C40" s="490" t="s">
        <v>361</v>
      </c>
      <c r="D40" s="490"/>
      <c r="E40" s="491">
        <v>1</v>
      </c>
      <c r="F40" s="492" t="s">
        <v>362</v>
      </c>
      <c r="G40" s="489"/>
      <c r="H40" s="271"/>
      <c r="I40" s="512"/>
      <c r="J40" s="330"/>
      <c r="K40" s="513"/>
      <c r="L40" s="513"/>
      <c r="M40" s="330"/>
      <c r="N40" s="381"/>
      <c r="O40" s="511"/>
      <c r="P40" s="332"/>
      <c r="Q40" s="512"/>
      <c r="R40" s="387"/>
      <c r="S40" s="387"/>
      <c r="T40" s="387"/>
      <c r="U40" s="387"/>
      <c r="V40" s="387"/>
      <c r="W40" s="511"/>
      <c r="X40" s="332"/>
      <c r="Y40" s="512"/>
      <c r="Z40" s="387"/>
      <c r="AA40" s="387"/>
      <c r="AB40" s="387"/>
      <c r="AC40" s="387"/>
      <c r="AD40" s="381"/>
      <c r="AE40" s="253"/>
    </row>
    <row r="41" spans="1:38" s="161" customFormat="1">
      <c r="A41" s="161" t="s">
        <v>330</v>
      </c>
      <c r="B41" s="485">
        <v>1</v>
      </c>
      <c r="C41" s="480" t="s">
        <v>5</v>
      </c>
      <c r="D41" s="480"/>
      <c r="E41" s="481"/>
      <c r="F41" s="485"/>
      <c r="G41" s="485"/>
      <c r="H41" s="370"/>
      <c r="I41" s="369"/>
      <c r="J41" s="388"/>
      <c r="K41" s="388"/>
      <c r="L41" s="388"/>
      <c r="M41" s="388"/>
      <c r="N41" s="380"/>
      <c r="O41" s="508"/>
      <c r="P41" s="370"/>
      <c r="Q41" s="369"/>
      <c r="R41" s="388"/>
      <c r="S41" s="388"/>
      <c r="T41" s="388"/>
      <c r="U41" s="388"/>
      <c r="V41" s="388"/>
      <c r="W41" s="508"/>
      <c r="X41" s="370"/>
      <c r="Y41" s="369"/>
      <c r="Z41" s="388"/>
      <c r="AA41" s="388"/>
      <c r="AB41" s="388"/>
      <c r="AC41" s="388"/>
      <c r="AD41" s="380"/>
      <c r="AE41" s="252"/>
    </row>
    <row r="42" spans="1:38" s="161" customFormat="1">
      <c r="A42" s="255"/>
      <c r="B42" s="485">
        <v>2</v>
      </c>
      <c r="C42" s="482" t="s">
        <v>10</v>
      </c>
      <c r="D42" s="480" t="s">
        <v>44</v>
      </c>
      <c r="E42" s="483">
        <v>1</v>
      </c>
      <c r="F42" s="399">
        <v>0.3</v>
      </c>
      <c r="G42" s="399" t="s">
        <v>6</v>
      </c>
      <c r="H42" s="370"/>
      <c r="I42" s="369"/>
      <c r="J42" s="388"/>
      <c r="K42" s="388"/>
      <c r="L42" s="388"/>
      <c r="M42" s="388"/>
      <c r="N42" s="380"/>
      <c r="O42" s="508"/>
      <c r="P42" s="370"/>
      <c r="Q42" s="369"/>
      <c r="R42" s="388"/>
      <c r="S42" s="388"/>
      <c r="T42" s="388"/>
      <c r="U42" s="388"/>
      <c r="V42" s="388"/>
      <c r="W42" s="508"/>
      <c r="X42" s="370"/>
      <c r="Y42" s="369"/>
      <c r="Z42" s="388"/>
      <c r="AA42" s="388"/>
      <c r="AB42" s="388"/>
      <c r="AC42" s="388"/>
      <c r="AD42" s="380"/>
      <c r="AE42" s="252"/>
    </row>
    <row r="43" spans="1:38" s="161" customFormat="1">
      <c r="A43" s="255"/>
      <c r="B43" s="485">
        <v>3</v>
      </c>
      <c r="C43" s="480" t="s">
        <v>10</v>
      </c>
      <c r="D43" s="480" t="s">
        <v>44</v>
      </c>
      <c r="E43" s="481">
        <v>2</v>
      </c>
      <c r="F43" s="485">
        <v>0.3</v>
      </c>
      <c r="G43" s="485">
        <v>0.3</v>
      </c>
      <c r="H43" s="370"/>
      <c r="I43" s="369"/>
      <c r="J43" s="388"/>
      <c r="K43" s="388"/>
      <c r="L43" s="388"/>
      <c r="M43" s="388"/>
      <c r="N43" s="380"/>
      <c r="O43" s="508"/>
      <c r="P43" s="370"/>
      <c r="Q43" s="369"/>
      <c r="R43" s="388"/>
      <c r="S43" s="388"/>
      <c r="T43" s="388"/>
      <c r="U43" s="388"/>
      <c r="V43" s="388"/>
      <c r="W43" s="508"/>
      <c r="X43" s="370"/>
      <c r="Y43" s="369"/>
      <c r="Z43" s="388"/>
      <c r="AA43" s="388"/>
      <c r="AB43" s="388"/>
      <c r="AC43" s="388"/>
      <c r="AD43" s="380"/>
      <c r="AE43" s="252"/>
    </row>
    <row r="44" spans="1:38" s="161" customFormat="1">
      <c r="A44" s="255"/>
      <c r="B44" s="485">
        <v>4</v>
      </c>
      <c r="C44" s="482" t="s">
        <v>10</v>
      </c>
      <c r="D44" s="480" t="s">
        <v>52</v>
      </c>
      <c r="E44" s="483">
        <v>1</v>
      </c>
      <c r="F44" s="399">
        <v>0.6</v>
      </c>
      <c r="G44" s="399" t="s">
        <v>6</v>
      </c>
      <c r="H44" s="370"/>
      <c r="I44" s="369"/>
      <c r="J44" s="388"/>
      <c r="K44" s="388"/>
      <c r="L44" s="388"/>
      <c r="M44" s="388"/>
      <c r="N44" s="380"/>
      <c r="O44" s="508"/>
      <c r="P44" s="370"/>
      <c r="Q44" s="369"/>
      <c r="R44" s="388"/>
      <c r="S44" s="388"/>
      <c r="T44" s="388"/>
      <c r="U44" s="388"/>
      <c r="V44" s="380"/>
      <c r="W44" s="508"/>
      <c r="X44" s="370"/>
      <c r="Y44" s="369"/>
      <c r="Z44" s="388"/>
      <c r="AA44" s="388"/>
      <c r="AB44" s="388"/>
      <c r="AC44" s="388"/>
      <c r="AD44" s="380"/>
      <c r="AE44" s="252"/>
    </row>
    <row r="45" spans="1:38" s="161" customFormat="1">
      <c r="A45" s="255"/>
      <c r="B45" s="485">
        <v>5</v>
      </c>
      <c r="C45" s="480" t="s">
        <v>10</v>
      </c>
      <c r="D45" s="480" t="s">
        <v>52</v>
      </c>
      <c r="E45" s="481">
        <v>2</v>
      </c>
      <c r="F45" s="485">
        <v>0.6</v>
      </c>
      <c r="G45" s="485">
        <v>0.6</v>
      </c>
      <c r="H45" s="370"/>
      <c r="I45" s="369"/>
      <c r="J45" s="388"/>
      <c r="K45" s="388"/>
      <c r="L45" s="388"/>
      <c r="M45" s="388"/>
      <c r="N45" s="380"/>
      <c r="O45" s="508"/>
      <c r="P45" s="370"/>
      <c r="Q45" s="369"/>
      <c r="R45" s="388"/>
      <c r="S45" s="388"/>
      <c r="T45" s="388"/>
      <c r="U45" s="388"/>
      <c r="V45" s="380"/>
      <c r="W45" s="508"/>
      <c r="X45" s="370"/>
      <c r="Y45" s="369"/>
      <c r="Z45" s="388"/>
      <c r="AA45" s="388"/>
      <c r="AB45" s="388"/>
      <c r="AC45" s="388"/>
      <c r="AD45" s="380"/>
      <c r="AE45" s="252"/>
    </row>
    <row r="46" spans="1:38" s="161" customFormat="1">
      <c r="A46" s="255"/>
      <c r="B46" s="485">
        <v>6</v>
      </c>
      <c r="C46" s="480" t="s">
        <v>53</v>
      </c>
      <c r="D46" s="480" t="s">
        <v>46</v>
      </c>
      <c r="E46" s="481">
        <v>2</v>
      </c>
      <c r="F46" s="485" t="s">
        <v>48</v>
      </c>
      <c r="G46" s="485" t="s">
        <v>48</v>
      </c>
      <c r="H46" s="370"/>
      <c r="I46" s="369"/>
      <c r="J46" s="388"/>
      <c r="K46" s="388"/>
      <c r="L46" s="388"/>
      <c r="M46" s="388"/>
      <c r="N46" s="380"/>
      <c r="O46" s="508"/>
      <c r="P46" s="370"/>
      <c r="Q46" s="369"/>
      <c r="R46" s="388"/>
      <c r="S46" s="388"/>
      <c r="T46" s="388"/>
      <c r="U46" s="388"/>
      <c r="V46" s="380"/>
      <c r="W46" s="508"/>
      <c r="X46" s="370"/>
      <c r="Y46" s="369"/>
      <c r="Z46" s="388"/>
      <c r="AA46" s="388"/>
      <c r="AB46" s="388"/>
      <c r="AC46" s="388"/>
      <c r="AD46" s="380"/>
      <c r="AE46" s="252"/>
    </row>
    <row r="47" spans="1:38" s="252" customFormat="1">
      <c r="A47" s="256"/>
      <c r="B47" s="485">
        <v>7</v>
      </c>
      <c r="C47" s="480" t="s">
        <v>53</v>
      </c>
      <c r="D47" s="480" t="s">
        <v>45</v>
      </c>
      <c r="E47" s="481">
        <v>2</v>
      </c>
      <c r="F47" s="485" t="s">
        <v>47</v>
      </c>
      <c r="G47" s="485" t="s">
        <v>47</v>
      </c>
      <c r="H47" s="370"/>
      <c r="I47" s="369"/>
      <c r="J47" s="388"/>
      <c r="K47" s="388"/>
      <c r="L47" s="388"/>
      <c r="M47" s="388"/>
      <c r="N47" s="380"/>
      <c r="O47" s="508"/>
      <c r="P47" s="370"/>
      <c r="Q47" s="369"/>
      <c r="R47" s="388"/>
      <c r="S47" s="388"/>
      <c r="T47" s="388"/>
      <c r="U47" s="388"/>
      <c r="V47" s="380"/>
      <c r="W47" s="508"/>
      <c r="X47" s="370"/>
      <c r="Y47" s="369"/>
      <c r="Z47" s="388"/>
      <c r="AA47" s="388"/>
      <c r="AB47" s="388"/>
      <c r="AC47" s="388"/>
      <c r="AD47" s="380"/>
    </row>
    <row r="48" spans="1:38" s="252" customFormat="1">
      <c r="A48" s="256"/>
      <c r="B48" s="485">
        <v>8</v>
      </c>
      <c r="C48" s="480" t="s">
        <v>49</v>
      </c>
      <c r="D48" s="480" t="s">
        <v>52</v>
      </c>
      <c r="E48" s="481">
        <v>1</v>
      </c>
      <c r="F48" s="485">
        <v>0.4</v>
      </c>
      <c r="G48" s="485" t="s">
        <v>6</v>
      </c>
      <c r="H48" s="370"/>
      <c r="I48" s="369"/>
      <c r="J48" s="388"/>
      <c r="K48" s="388"/>
      <c r="L48" s="388"/>
      <c r="M48" s="388"/>
      <c r="N48" s="380"/>
      <c r="O48" s="508"/>
      <c r="P48" s="370"/>
      <c r="Q48" s="369"/>
      <c r="R48" s="388"/>
      <c r="S48" s="388"/>
      <c r="T48" s="388"/>
      <c r="U48" s="388"/>
      <c r="V48" s="380"/>
      <c r="W48" s="508"/>
      <c r="X48" s="370"/>
      <c r="Y48" s="369"/>
      <c r="Z48" s="388"/>
      <c r="AA48" s="388"/>
      <c r="AB48" s="388"/>
      <c r="AC48" s="388"/>
      <c r="AD48" s="380"/>
    </row>
    <row r="49" spans="1:31" s="252" customFormat="1">
      <c r="B49" s="485">
        <v>9</v>
      </c>
      <c r="C49" s="486" t="s">
        <v>357</v>
      </c>
      <c r="D49" s="486" t="s">
        <v>358</v>
      </c>
      <c r="E49" s="481">
        <v>2</v>
      </c>
      <c r="F49" s="488" t="s">
        <v>359</v>
      </c>
      <c r="G49" s="485" t="s">
        <v>360</v>
      </c>
      <c r="H49" s="370"/>
      <c r="I49" s="369"/>
      <c r="J49" s="388"/>
      <c r="K49" s="388"/>
      <c r="L49" s="388"/>
      <c r="M49" s="388"/>
      <c r="N49" s="380"/>
      <c r="O49" s="508"/>
      <c r="P49" s="370"/>
      <c r="Q49" s="369"/>
      <c r="R49" s="388"/>
      <c r="S49" s="388"/>
      <c r="T49" s="388"/>
      <c r="U49" s="388"/>
      <c r="V49" s="380"/>
      <c r="W49" s="508"/>
      <c r="X49" s="370"/>
      <c r="Y49" s="369"/>
      <c r="Z49" s="388"/>
      <c r="AA49" s="388"/>
      <c r="AB49" s="388"/>
      <c r="AC49" s="388"/>
      <c r="AD49" s="380"/>
    </row>
    <row r="50" spans="1:31" s="252" customFormat="1">
      <c r="A50" s="253"/>
      <c r="B50" s="489">
        <v>10</v>
      </c>
      <c r="C50" s="490" t="s">
        <v>361</v>
      </c>
      <c r="D50" s="490"/>
      <c r="E50" s="491">
        <v>1</v>
      </c>
      <c r="F50" s="492" t="s">
        <v>362</v>
      </c>
      <c r="G50" s="489"/>
      <c r="H50" s="272"/>
      <c r="I50" s="258"/>
      <c r="J50" s="387"/>
      <c r="K50" s="387"/>
      <c r="L50" s="387"/>
      <c r="M50" s="387"/>
      <c r="N50" s="381"/>
      <c r="O50" s="371"/>
      <c r="P50" s="272"/>
      <c r="Q50" s="258"/>
      <c r="R50" s="387"/>
      <c r="S50" s="387"/>
      <c r="T50" s="387"/>
      <c r="U50" s="387"/>
      <c r="V50" s="381"/>
      <c r="W50" s="371"/>
      <c r="X50" s="272"/>
      <c r="Y50" s="258"/>
      <c r="Z50" s="387"/>
      <c r="AA50" s="387"/>
      <c r="AB50" s="387"/>
      <c r="AC50" s="387"/>
      <c r="AD50" s="381"/>
      <c r="AE50" s="253"/>
    </row>
    <row r="51" spans="1:31" s="161" customFormat="1">
      <c r="B51" s="257"/>
      <c r="G51" s="252"/>
      <c r="H51" s="388"/>
      <c r="I51" s="252"/>
      <c r="J51" s="388"/>
      <c r="K51" s="388"/>
      <c r="L51" s="388"/>
      <c r="M51" s="388"/>
      <c r="N51" s="380"/>
      <c r="O51" s="252"/>
      <c r="P51" s="388"/>
      <c r="Q51" s="252"/>
      <c r="R51" s="388"/>
      <c r="S51" s="388"/>
      <c r="T51" s="388"/>
      <c r="U51" s="388"/>
      <c r="V51" s="380"/>
      <c r="W51" s="252"/>
      <c r="X51" s="388"/>
      <c r="Y51" s="252"/>
      <c r="Z51" s="388"/>
      <c r="AA51" s="388"/>
      <c r="AB51" s="388"/>
      <c r="AC51" s="388"/>
      <c r="AD51" s="380"/>
      <c r="AE51" s="252"/>
    </row>
    <row r="52" spans="1:31" s="161" customFormat="1">
      <c r="B52" s="257"/>
      <c r="G52" s="252"/>
      <c r="H52" s="380"/>
      <c r="J52" s="257"/>
      <c r="K52" s="388"/>
      <c r="L52" s="257"/>
      <c r="M52" s="257"/>
      <c r="N52" s="257"/>
      <c r="P52" s="257"/>
      <c r="R52" s="257"/>
      <c r="S52" s="257"/>
      <c r="T52" s="257"/>
      <c r="U52" s="257"/>
      <c r="V52" s="374"/>
      <c r="X52" s="257"/>
      <c r="Z52" s="257"/>
      <c r="AA52" s="257"/>
      <c r="AB52" s="257"/>
      <c r="AC52" s="257"/>
      <c r="AD52" s="374"/>
    </row>
    <row r="53" spans="1:31" s="161" customFormat="1">
      <c r="B53" s="257"/>
      <c r="H53" s="374"/>
      <c r="J53" s="257"/>
      <c r="K53" s="257"/>
      <c r="L53" s="257"/>
      <c r="M53" s="257"/>
      <c r="N53" s="257"/>
      <c r="P53" s="257"/>
      <c r="R53" s="257"/>
      <c r="S53" s="257"/>
      <c r="T53" s="374"/>
      <c r="U53" s="257"/>
      <c r="V53" s="374"/>
      <c r="X53" s="257"/>
      <c r="Z53" s="257"/>
      <c r="AA53" s="257"/>
      <c r="AB53" s="257"/>
      <c r="AC53" s="257"/>
      <c r="AD53" s="374"/>
    </row>
    <row r="54" spans="1:31" s="161" customFormat="1">
      <c r="B54" s="257"/>
      <c r="H54" s="374"/>
      <c r="J54" s="257"/>
      <c r="K54" s="257"/>
      <c r="L54" s="257"/>
      <c r="M54" s="257"/>
      <c r="N54" s="257"/>
      <c r="P54" s="257"/>
      <c r="R54" s="257"/>
      <c r="S54" s="257"/>
      <c r="T54" s="257"/>
      <c r="U54" s="257"/>
      <c r="V54" s="374"/>
      <c r="X54" s="257"/>
      <c r="Z54" s="257"/>
      <c r="AA54" s="257"/>
      <c r="AB54" s="257"/>
      <c r="AC54" s="257"/>
      <c r="AD54" s="374"/>
    </row>
    <row r="55" spans="1:31" s="161" customFormat="1">
      <c r="B55" s="257"/>
      <c r="H55" s="374"/>
      <c r="J55" s="257"/>
      <c r="K55" s="257"/>
      <c r="L55" s="257"/>
      <c r="M55" s="257"/>
      <c r="N55" s="257"/>
      <c r="P55" s="257"/>
      <c r="R55" s="257"/>
      <c r="S55" s="257"/>
      <c r="T55" s="257"/>
      <c r="U55" s="257"/>
      <c r="V55" s="374"/>
      <c r="X55" s="257"/>
      <c r="Z55" s="257"/>
      <c r="AA55" s="257"/>
      <c r="AB55" s="257"/>
      <c r="AC55" s="257"/>
      <c r="AD55" s="374"/>
    </row>
    <row r="56" spans="1:31" s="161" customFormat="1">
      <c r="B56" s="257"/>
      <c r="H56" s="257"/>
      <c r="J56" s="257"/>
      <c r="K56" s="257"/>
      <c r="L56" s="257"/>
      <c r="M56" s="257"/>
      <c r="N56" s="374"/>
      <c r="P56" s="257"/>
      <c r="R56" s="257"/>
      <c r="S56" s="257"/>
      <c r="T56" s="257"/>
      <c r="U56" s="257"/>
      <c r="V56" s="374"/>
      <c r="X56" s="257"/>
      <c r="Z56" s="257"/>
      <c r="AA56" s="257"/>
      <c r="AB56" s="257"/>
      <c r="AC56" s="257"/>
      <c r="AD56" s="374"/>
    </row>
    <row r="57" spans="1:31" s="161" customFormat="1">
      <c r="B57" s="257"/>
      <c r="H57" s="257"/>
      <c r="J57" s="257"/>
      <c r="K57" s="257"/>
      <c r="L57" s="257"/>
      <c r="M57" s="257"/>
      <c r="N57" s="374"/>
      <c r="P57" s="257"/>
      <c r="R57" s="257"/>
      <c r="S57" s="257"/>
      <c r="T57" s="257"/>
      <c r="U57" s="257"/>
      <c r="V57" s="374"/>
      <c r="X57" s="257"/>
      <c r="Z57" s="257"/>
      <c r="AA57" s="257"/>
      <c r="AB57" s="257"/>
      <c r="AC57" s="257"/>
      <c r="AD57" s="374"/>
    </row>
    <row r="58" spans="1:31" s="161" customFormat="1">
      <c r="B58" s="257"/>
      <c r="H58" s="257"/>
      <c r="J58" s="257"/>
      <c r="K58" s="257"/>
      <c r="L58" s="257"/>
      <c r="M58" s="257"/>
      <c r="N58" s="374"/>
      <c r="P58" s="257"/>
      <c r="R58" s="257"/>
      <c r="S58" s="257"/>
      <c r="T58" s="257"/>
      <c r="U58" s="257"/>
      <c r="V58" s="374"/>
      <c r="X58" s="257"/>
      <c r="Z58" s="257"/>
      <c r="AA58" s="257"/>
      <c r="AB58" s="257"/>
      <c r="AC58" s="257"/>
      <c r="AD58" s="374"/>
    </row>
    <row r="59" spans="1:31" s="161" customFormat="1">
      <c r="B59" s="257"/>
      <c r="H59" s="257"/>
      <c r="J59" s="257"/>
      <c r="K59" s="257"/>
      <c r="L59" s="257"/>
      <c r="M59" s="257"/>
      <c r="N59" s="374"/>
      <c r="P59" s="257"/>
      <c r="R59" s="257"/>
      <c r="S59" s="257"/>
      <c r="T59" s="257"/>
      <c r="U59" s="257"/>
      <c r="V59" s="374"/>
      <c r="X59" s="257"/>
      <c r="Z59" s="257"/>
      <c r="AA59" s="257"/>
      <c r="AB59" s="257"/>
      <c r="AC59" s="257"/>
      <c r="AD59" s="374"/>
    </row>
    <row r="60" spans="1:31" s="161" customFormat="1">
      <c r="A60" s="160"/>
      <c r="B60" s="181"/>
      <c r="C60" s="160"/>
      <c r="D60" s="160"/>
      <c r="E60" s="160"/>
      <c r="F60" s="160"/>
      <c r="G60" s="160"/>
      <c r="H60" s="181"/>
      <c r="I60" s="160"/>
      <c r="J60" s="181"/>
      <c r="K60" s="181"/>
      <c r="L60" s="181"/>
      <c r="M60" s="181"/>
      <c r="N60" s="373"/>
      <c r="O60" s="160"/>
      <c r="P60" s="181"/>
      <c r="Q60" s="160"/>
      <c r="R60" s="181"/>
      <c r="S60" s="181"/>
      <c r="T60" s="181"/>
      <c r="U60" s="181"/>
      <c r="V60" s="373"/>
      <c r="W60" s="160"/>
      <c r="X60" s="181"/>
      <c r="Y60" s="160"/>
      <c r="Z60" s="181"/>
      <c r="AA60" s="181"/>
      <c r="AB60" s="181"/>
      <c r="AC60" s="181"/>
      <c r="AD60" s="373"/>
    </row>
    <row r="61" spans="1:31" s="161" customFormat="1">
      <c r="A61" s="160"/>
      <c r="B61" s="181"/>
      <c r="C61" s="160"/>
      <c r="D61" s="160"/>
      <c r="E61" s="160"/>
      <c r="F61" s="160"/>
      <c r="G61" s="160"/>
      <c r="H61" s="181"/>
      <c r="I61" s="160"/>
      <c r="J61" s="181"/>
      <c r="K61" s="181"/>
      <c r="L61" s="181"/>
      <c r="M61" s="181"/>
      <c r="N61" s="373"/>
      <c r="O61" s="160"/>
      <c r="P61" s="181"/>
      <c r="Q61" s="160"/>
      <c r="R61" s="181"/>
      <c r="S61" s="181"/>
      <c r="T61" s="181"/>
      <c r="U61" s="181"/>
      <c r="V61" s="373"/>
      <c r="W61" s="160"/>
      <c r="X61" s="181"/>
      <c r="Y61" s="160"/>
      <c r="Z61" s="181"/>
      <c r="AA61" s="181"/>
      <c r="AB61" s="181"/>
      <c r="AC61" s="181"/>
      <c r="AD61" s="373"/>
    </row>
    <row r="62" spans="1:31" s="161" customFormat="1">
      <c r="A62" s="160"/>
      <c r="B62" s="181"/>
      <c r="C62" s="160"/>
      <c r="D62" s="160"/>
      <c r="E62" s="160"/>
      <c r="F62" s="160"/>
      <c r="G62" s="160"/>
      <c r="H62" s="181"/>
      <c r="I62" s="160"/>
      <c r="J62" s="181"/>
      <c r="K62" s="181"/>
      <c r="L62" s="181"/>
      <c r="M62" s="181"/>
      <c r="N62" s="373"/>
      <c r="O62" s="160"/>
      <c r="P62" s="181"/>
      <c r="Q62" s="160"/>
      <c r="R62" s="181"/>
      <c r="S62" s="181"/>
      <c r="T62" s="181"/>
      <c r="U62" s="181"/>
      <c r="V62" s="373"/>
      <c r="W62" s="160"/>
      <c r="X62" s="181"/>
      <c r="Y62" s="160"/>
      <c r="Z62" s="181"/>
      <c r="AA62" s="181"/>
      <c r="AB62" s="181"/>
      <c r="AC62" s="181"/>
      <c r="AD62" s="373"/>
    </row>
    <row r="63" spans="1:31" s="161" customFormat="1">
      <c r="A63" s="160"/>
      <c r="B63" s="181"/>
      <c r="C63" s="160"/>
      <c r="D63" s="160"/>
      <c r="E63" s="160"/>
      <c r="F63" s="160"/>
      <c r="G63" s="160"/>
      <c r="H63" s="181"/>
      <c r="I63" s="160"/>
      <c r="J63" s="181"/>
      <c r="K63" s="181"/>
      <c r="L63" s="181"/>
      <c r="M63" s="181"/>
      <c r="N63" s="373"/>
      <c r="O63" s="160"/>
      <c r="P63" s="181"/>
      <c r="Q63" s="160"/>
      <c r="R63" s="181"/>
      <c r="S63" s="181"/>
      <c r="T63" s="181"/>
      <c r="U63" s="181"/>
      <c r="V63" s="373"/>
      <c r="W63" s="160"/>
      <c r="X63" s="181"/>
      <c r="Y63" s="160"/>
      <c r="Z63" s="181"/>
      <c r="AA63" s="181"/>
      <c r="AB63" s="181"/>
      <c r="AC63" s="181"/>
      <c r="AD63" s="373"/>
    </row>
    <row r="64" spans="1:31" s="161" customFormat="1">
      <c r="A64" s="160"/>
      <c r="B64" s="181"/>
      <c r="C64" s="160"/>
      <c r="D64" s="160"/>
      <c r="E64" s="160"/>
      <c r="F64" s="160"/>
      <c r="G64" s="160"/>
      <c r="H64" s="181"/>
      <c r="I64" s="160"/>
      <c r="J64" s="181"/>
      <c r="K64" s="181"/>
      <c r="L64" s="181"/>
      <c r="M64" s="181"/>
      <c r="N64" s="373"/>
      <c r="O64" s="160"/>
      <c r="P64" s="181"/>
      <c r="Q64" s="160"/>
      <c r="R64" s="181"/>
      <c r="S64" s="181"/>
      <c r="T64" s="181"/>
      <c r="U64" s="181"/>
      <c r="V64" s="373"/>
      <c r="W64" s="160"/>
      <c r="X64" s="181"/>
      <c r="Y64" s="160"/>
      <c r="Z64" s="181"/>
      <c r="AA64" s="181"/>
      <c r="AB64" s="181"/>
      <c r="AC64" s="181"/>
      <c r="AD64" s="373"/>
    </row>
    <row r="65" spans="1:30" s="161" customFormat="1">
      <c r="A65" s="160"/>
      <c r="B65" s="181"/>
      <c r="C65" s="160"/>
      <c r="D65" s="160"/>
      <c r="E65" s="160"/>
      <c r="F65" s="160"/>
      <c r="G65" s="160"/>
      <c r="H65" s="181"/>
      <c r="I65" s="160"/>
      <c r="J65" s="181"/>
      <c r="K65" s="181"/>
      <c r="L65" s="181"/>
      <c r="M65" s="181"/>
      <c r="N65" s="373"/>
      <c r="O65" s="160"/>
      <c r="P65" s="181"/>
      <c r="Q65" s="160"/>
      <c r="R65" s="181"/>
      <c r="S65" s="181"/>
      <c r="T65" s="181"/>
      <c r="U65" s="181"/>
      <c r="V65" s="373"/>
      <c r="W65" s="160"/>
      <c r="X65" s="181"/>
      <c r="Y65" s="160"/>
      <c r="Z65" s="181"/>
      <c r="AA65" s="181"/>
      <c r="AB65" s="181"/>
      <c r="AC65" s="181"/>
      <c r="AD65" s="373"/>
    </row>
    <row r="66" spans="1:30" s="161" customFormat="1">
      <c r="A66" s="160"/>
      <c r="B66" s="181"/>
      <c r="C66" s="160"/>
      <c r="D66" s="160"/>
      <c r="E66" s="160"/>
      <c r="F66" s="160"/>
      <c r="G66" s="160"/>
      <c r="H66" s="181"/>
      <c r="I66" s="160"/>
      <c r="J66" s="181"/>
      <c r="K66" s="181"/>
      <c r="L66" s="181"/>
      <c r="M66" s="181"/>
      <c r="N66" s="373"/>
      <c r="O66" s="160"/>
      <c r="P66" s="181"/>
      <c r="Q66" s="160"/>
      <c r="R66" s="181"/>
      <c r="S66" s="181"/>
      <c r="T66" s="181"/>
      <c r="U66" s="181"/>
      <c r="V66" s="373"/>
      <c r="W66" s="160"/>
      <c r="X66" s="181"/>
      <c r="Y66" s="160"/>
      <c r="Z66" s="181"/>
      <c r="AA66" s="181"/>
      <c r="AB66" s="181"/>
      <c r="AC66" s="181"/>
      <c r="AD66" s="373"/>
    </row>
    <row r="67" spans="1:30" s="161" customFormat="1">
      <c r="A67" s="160"/>
      <c r="B67" s="181"/>
      <c r="C67" s="160"/>
      <c r="D67" s="160"/>
      <c r="E67" s="160"/>
      <c r="F67" s="160"/>
      <c r="G67" s="160"/>
      <c r="H67" s="181"/>
      <c r="I67" s="160"/>
      <c r="J67" s="181"/>
      <c r="K67" s="181"/>
      <c r="L67" s="181"/>
      <c r="M67" s="181"/>
      <c r="N67" s="373"/>
      <c r="O67" s="160"/>
      <c r="P67" s="181"/>
      <c r="Q67" s="160"/>
      <c r="R67" s="181"/>
      <c r="S67" s="181"/>
      <c r="T67" s="181"/>
      <c r="U67" s="181"/>
      <c r="V67" s="373"/>
      <c r="W67" s="160"/>
      <c r="X67" s="181"/>
      <c r="Y67" s="160"/>
      <c r="Z67" s="181"/>
      <c r="AA67" s="181"/>
      <c r="AB67" s="181"/>
      <c r="AC67" s="181"/>
      <c r="AD67" s="373"/>
    </row>
    <row r="70" spans="1:30">
      <c r="J70" s="373"/>
    </row>
    <row r="71" spans="1:30">
      <c r="L71" s="389"/>
      <c r="M71" s="389"/>
    </row>
    <row r="72" spans="1:30">
      <c r="L72" s="389"/>
      <c r="M72" s="389"/>
    </row>
    <row r="73" spans="1:30">
      <c r="L73" s="389"/>
      <c r="M73" s="389"/>
    </row>
  </sheetData>
  <pageMargins left="0.74803149606299213" right="0.74803149606299213" top="0.78740157480314965" bottom="0.59055118110236227" header="0.51181102362204722" footer="0.39370078740157483"/>
  <pageSetup paperSize="9" scale="70" orientation="landscape" r:id="rId1"/>
  <headerFooter alignWithMargins="0">
    <oddFooter>&amp;C&amp;"Arial,Normal"&amp;10NBR Nordic Beet Research</oddFooter>
  </headerFooter>
  <rowBreaks count="1" manualBreakCount="1">
    <brk id="50" max="26"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C22"/>
  <sheetViews>
    <sheetView showGridLines="0" zoomScaleNormal="100" zoomScaleSheetLayoutView="100" workbookViewId="0">
      <selection activeCell="T2" sqref="T2"/>
    </sheetView>
  </sheetViews>
  <sheetFormatPr defaultColWidth="9" defaultRowHeight="15.75"/>
  <cols>
    <col min="1" max="1" width="4" style="183" customWidth="1"/>
    <col min="2" max="2" width="18.25" style="183" customWidth="1"/>
    <col min="3" max="3" width="12" style="183" customWidth="1"/>
    <col min="4" max="4" width="7" style="211" customWidth="1"/>
    <col min="5" max="5" width="15.625" style="211" customWidth="1"/>
    <col min="6" max="6" width="13.625" style="211" customWidth="1"/>
    <col min="7" max="7" width="9.25" style="280" customWidth="1"/>
    <col min="8" max="8" width="5.5" style="280" customWidth="1"/>
    <col min="9" max="9" width="5.625" style="280" customWidth="1"/>
    <col min="10" max="10" width="5.5" style="280" customWidth="1"/>
    <col min="11" max="14" width="6.25" style="280" customWidth="1"/>
    <col min="15" max="15" width="7.375" style="280" customWidth="1"/>
    <col min="16" max="19" width="6.25" style="280" customWidth="1"/>
    <col min="20" max="20" width="16" style="183" customWidth="1"/>
    <col min="21" max="21" width="7" style="183" customWidth="1"/>
    <col min="22" max="22" width="3.125" style="183" customWidth="1"/>
    <col min="23" max="23" width="24" style="183" customWidth="1"/>
    <col min="24" max="260" width="9" style="183"/>
    <col min="261" max="261" width="4" style="183" customWidth="1"/>
    <col min="262" max="262" width="15.75" style="183" customWidth="1"/>
    <col min="263" max="263" width="12.125" style="183" customWidth="1"/>
    <col min="264" max="264" width="6" style="183" customWidth="1"/>
    <col min="265" max="265" width="8.25" style="183" customWidth="1"/>
    <col min="266" max="266" width="7.25" style="183" customWidth="1"/>
    <col min="267" max="267" width="2.5" style="183" customWidth="1"/>
    <col min="268" max="268" width="6.625" style="183" customWidth="1"/>
    <col min="269" max="269" width="5.5" style="183" customWidth="1"/>
    <col min="270" max="270" width="5.625" style="183" customWidth="1"/>
    <col min="271" max="271" width="5.5" style="183" customWidth="1"/>
    <col min="272" max="272" width="6" style="183" customWidth="1"/>
    <col min="273" max="275" width="6.25" style="183" customWidth="1"/>
    <col min="276" max="276" width="6.625" style="183" customWidth="1"/>
    <col min="277" max="277" width="6.25" style="183" customWidth="1"/>
    <col min="278" max="278" width="6.75" style="183" customWidth="1"/>
    <col min="279" max="279" width="7.625" style="183" customWidth="1"/>
    <col min="280" max="516" width="9" style="183"/>
    <col min="517" max="517" width="4" style="183" customWidth="1"/>
    <col min="518" max="518" width="15.75" style="183" customWidth="1"/>
    <col min="519" max="519" width="12.125" style="183" customWidth="1"/>
    <col min="520" max="520" width="6" style="183" customWidth="1"/>
    <col min="521" max="521" width="8.25" style="183" customWidth="1"/>
    <col min="522" max="522" width="7.25" style="183" customWidth="1"/>
    <col min="523" max="523" width="2.5" style="183" customWidth="1"/>
    <col min="524" max="524" width="6.625" style="183" customWidth="1"/>
    <col min="525" max="525" width="5.5" style="183" customWidth="1"/>
    <col min="526" max="526" width="5.625" style="183" customWidth="1"/>
    <col min="527" max="527" width="5.5" style="183" customWidth="1"/>
    <col min="528" max="528" width="6" style="183" customWidth="1"/>
    <col min="529" max="531" width="6.25" style="183" customWidth="1"/>
    <col min="532" max="532" width="6.625" style="183" customWidth="1"/>
    <col min="533" max="533" width="6.25" style="183" customWidth="1"/>
    <col min="534" max="534" width="6.75" style="183" customWidth="1"/>
    <col min="535" max="535" width="7.625" style="183" customWidth="1"/>
    <col min="536" max="772" width="9" style="183"/>
    <col min="773" max="773" width="4" style="183" customWidth="1"/>
    <col min="774" max="774" width="15.75" style="183" customWidth="1"/>
    <col min="775" max="775" width="12.125" style="183" customWidth="1"/>
    <col min="776" max="776" width="6" style="183" customWidth="1"/>
    <col min="777" max="777" width="8.25" style="183" customWidth="1"/>
    <col min="778" max="778" width="7.25" style="183" customWidth="1"/>
    <col min="779" max="779" width="2.5" style="183" customWidth="1"/>
    <col min="780" max="780" width="6.625" style="183" customWidth="1"/>
    <col min="781" max="781" width="5.5" style="183" customWidth="1"/>
    <col min="782" max="782" width="5.625" style="183" customWidth="1"/>
    <col min="783" max="783" width="5.5" style="183" customWidth="1"/>
    <col min="784" max="784" width="6" style="183" customWidth="1"/>
    <col min="785" max="787" width="6.25" style="183" customWidth="1"/>
    <col min="788" max="788" width="6.625" style="183" customWidth="1"/>
    <col min="789" max="789" width="6.25" style="183" customWidth="1"/>
    <col min="790" max="790" width="6.75" style="183" customWidth="1"/>
    <col min="791" max="791" width="7.625" style="183" customWidth="1"/>
    <col min="792" max="1028" width="9" style="183"/>
    <col min="1029" max="1029" width="4" style="183" customWidth="1"/>
    <col min="1030" max="1030" width="15.75" style="183" customWidth="1"/>
    <col min="1031" max="1031" width="12.125" style="183" customWidth="1"/>
    <col min="1032" max="1032" width="6" style="183" customWidth="1"/>
    <col min="1033" max="1033" width="8.25" style="183" customWidth="1"/>
    <col min="1034" max="1034" width="7.25" style="183" customWidth="1"/>
    <col min="1035" max="1035" width="2.5" style="183" customWidth="1"/>
    <col min="1036" max="1036" width="6.625" style="183" customWidth="1"/>
    <col min="1037" max="1037" width="5.5" style="183" customWidth="1"/>
    <col min="1038" max="1038" width="5.625" style="183" customWidth="1"/>
    <col min="1039" max="1039" width="5.5" style="183" customWidth="1"/>
    <col min="1040" max="1040" width="6" style="183" customWidth="1"/>
    <col min="1041" max="1043" width="6.25" style="183" customWidth="1"/>
    <col min="1044" max="1044" width="6.625" style="183" customWidth="1"/>
    <col min="1045" max="1045" width="6.25" style="183" customWidth="1"/>
    <col min="1046" max="1046" width="6.75" style="183" customWidth="1"/>
    <col min="1047" max="1047" width="7.625" style="183" customWidth="1"/>
    <col min="1048" max="1284" width="9" style="183"/>
    <col min="1285" max="1285" width="4" style="183" customWidth="1"/>
    <col min="1286" max="1286" width="15.75" style="183" customWidth="1"/>
    <col min="1287" max="1287" width="12.125" style="183" customWidth="1"/>
    <col min="1288" max="1288" width="6" style="183" customWidth="1"/>
    <col min="1289" max="1289" width="8.25" style="183" customWidth="1"/>
    <col min="1290" max="1290" width="7.25" style="183" customWidth="1"/>
    <col min="1291" max="1291" width="2.5" style="183" customWidth="1"/>
    <col min="1292" max="1292" width="6.625" style="183" customWidth="1"/>
    <col min="1293" max="1293" width="5.5" style="183" customWidth="1"/>
    <col min="1294" max="1294" width="5.625" style="183" customWidth="1"/>
    <col min="1295" max="1295" width="5.5" style="183" customWidth="1"/>
    <col min="1296" max="1296" width="6" style="183" customWidth="1"/>
    <col min="1297" max="1299" width="6.25" style="183" customWidth="1"/>
    <col min="1300" max="1300" width="6.625" style="183" customWidth="1"/>
    <col min="1301" max="1301" width="6.25" style="183" customWidth="1"/>
    <col min="1302" max="1302" width="6.75" style="183" customWidth="1"/>
    <col min="1303" max="1303" width="7.625" style="183" customWidth="1"/>
    <col min="1304" max="1540" width="9" style="183"/>
    <col min="1541" max="1541" width="4" style="183" customWidth="1"/>
    <col min="1542" max="1542" width="15.75" style="183" customWidth="1"/>
    <col min="1543" max="1543" width="12.125" style="183" customWidth="1"/>
    <col min="1544" max="1544" width="6" style="183" customWidth="1"/>
    <col min="1545" max="1545" width="8.25" style="183" customWidth="1"/>
    <col min="1546" max="1546" width="7.25" style="183" customWidth="1"/>
    <col min="1547" max="1547" width="2.5" style="183" customWidth="1"/>
    <col min="1548" max="1548" width="6.625" style="183" customWidth="1"/>
    <col min="1549" max="1549" width="5.5" style="183" customWidth="1"/>
    <col min="1550" max="1550" width="5.625" style="183" customWidth="1"/>
    <col min="1551" max="1551" width="5.5" style="183" customWidth="1"/>
    <col min="1552" max="1552" width="6" style="183" customWidth="1"/>
    <col min="1553" max="1555" width="6.25" style="183" customWidth="1"/>
    <col min="1556" max="1556" width="6.625" style="183" customWidth="1"/>
    <col min="1557" max="1557" width="6.25" style="183" customWidth="1"/>
    <col min="1558" max="1558" width="6.75" style="183" customWidth="1"/>
    <col min="1559" max="1559" width="7.625" style="183" customWidth="1"/>
    <col min="1560" max="1796" width="9" style="183"/>
    <col min="1797" max="1797" width="4" style="183" customWidth="1"/>
    <col min="1798" max="1798" width="15.75" style="183" customWidth="1"/>
    <col min="1799" max="1799" width="12.125" style="183" customWidth="1"/>
    <col min="1800" max="1800" width="6" style="183" customWidth="1"/>
    <col min="1801" max="1801" width="8.25" style="183" customWidth="1"/>
    <col min="1802" max="1802" width="7.25" style="183" customWidth="1"/>
    <col min="1803" max="1803" width="2.5" style="183" customWidth="1"/>
    <col min="1804" max="1804" width="6.625" style="183" customWidth="1"/>
    <col min="1805" max="1805" width="5.5" style="183" customWidth="1"/>
    <col min="1806" max="1806" width="5.625" style="183" customWidth="1"/>
    <col min="1807" max="1807" width="5.5" style="183" customWidth="1"/>
    <col min="1808" max="1808" width="6" style="183" customWidth="1"/>
    <col min="1809" max="1811" width="6.25" style="183" customWidth="1"/>
    <col min="1812" max="1812" width="6.625" style="183" customWidth="1"/>
    <col min="1813" max="1813" width="6.25" style="183" customWidth="1"/>
    <col min="1814" max="1814" width="6.75" style="183" customWidth="1"/>
    <col min="1815" max="1815" width="7.625" style="183" customWidth="1"/>
    <col min="1816" max="2052" width="9" style="183"/>
    <col min="2053" max="2053" width="4" style="183" customWidth="1"/>
    <col min="2054" max="2054" width="15.75" style="183" customWidth="1"/>
    <col min="2055" max="2055" width="12.125" style="183" customWidth="1"/>
    <col min="2056" max="2056" width="6" style="183" customWidth="1"/>
    <col min="2057" max="2057" width="8.25" style="183" customWidth="1"/>
    <col min="2058" max="2058" width="7.25" style="183" customWidth="1"/>
    <col min="2059" max="2059" width="2.5" style="183" customWidth="1"/>
    <col min="2060" max="2060" width="6.625" style="183" customWidth="1"/>
    <col min="2061" max="2061" width="5.5" style="183" customWidth="1"/>
    <col min="2062" max="2062" width="5.625" style="183" customWidth="1"/>
    <col min="2063" max="2063" width="5.5" style="183" customWidth="1"/>
    <col min="2064" max="2064" width="6" style="183" customWidth="1"/>
    <col min="2065" max="2067" width="6.25" style="183" customWidth="1"/>
    <col min="2068" max="2068" width="6.625" style="183" customWidth="1"/>
    <col min="2069" max="2069" width="6.25" style="183" customWidth="1"/>
    <col min="2070" max="2070" width="6.75" style="183" customWidth="1"/>
    <col min="2071" max="2071" width="7.625" style="183" customWidth="1"/>
    <col min="2072" max="2308" width="9" style="183"/>
    <col min="2309" max="2309" width="4" style="183" customWidth="1"/>
    <col min="2310" max="2310" width="15.75" style="183" customWidth="1"/>
    <col min="2311" max="2311" width="12.125" style="183" customWidth="1"/>
    <col min="2312" max="2312" width="6" style="183" customWidth="1"/>
    <col min="2313" max="2313" width="8.25" style="183" customWidth="1"/>
    <col min="2314" max="2314" width="7.25" style="183" customWidth="1"/>
    <col min="2315" max="2315" width="2.5" style="183" customWidth="1"/>
    <col min="2316" max="2316" width="6.625" style="183" customWidth="1"/>
    <col min="2317" max="2317" width="5.5" style="183" customWidth="1"/>
    <col min="2318" max="2318" width="5.625" style="183" customWidth="1"/>
    <col min="2319" max="2319" width="5.5" style="183" customWidth="1"/>
    <col min="2320" max="2320" width="6" style="183" customWidth="1"/>
    <col min="2321" max="2323" width="6.25" style="183" customWidth="1"/>
    <col min="2324" max="2324" width="6.625" style="183" customWidth="1"/>
    <col min="2325" max="2325" width="6.25" style="183" customWidth="1"/>
    <col min="2326" max="2326" width="6.75" style="183" customWidth="1"/>
    <col min="2327" max="2327" width="7.625" style="183" customWidth="1"/>
    <col min="2328" max="2564" width="9" style="183"/>
    <col min="2565" max="2565" width="4" style="183" customWidth="1"/>
    <col min="2566" max="2566" width="15.75" style="183" customWidth="1"/>
    <col min="2567" max="2567" width="12.125" style="183" customWidth="1"/>
    <col min="2568" max="2568" width="6" style="183" customWidth="1"/>
    <col min="2569" max="2569" width="8.25" style="183" customWidth="1"/>
    <col min="2570" max="2570" width="7.25" style="183" customWidth="1"/>
    <col min="2571" max="2571" width="2.5" style="183" customWidth="1"/>
    <col min="2572" max="2572" width="6.625" style="183" customWidth="1"/>
    <col min="2573" max="2573" width="5.5" style="183" customWidth="1"/>
    <col min="2574" max="2574" width="5.625" style="183" customWidth="1"/>
    <col min="2575" max="2575" width="5.5" style="183" customWidth="1"/>
    <col min="2576" max="2576" width="6" style="183" customWidth="1"/>
    <col min="2577" max="2579" width="6.25" style="183" customWidth="1"/>
    <col min="2580" max="2580" width="6.625" style="183" customWidth="1"/>
    <col min="2581" max="2581" width="6.25" style="183" customWidth="1"/>
    <col min="2582" max="2582" width="6.75" style="183" customWidth="1"/>
    <col min="2583" max="2583" width="7.625" style="183" customWidth="1"/>
    <col min="2584" max="2820" width="9" style="183"/>
    <col min="2821" max="2821" width="4" style="183" customWidth="1"/>
    <col min="2822" max="2822" width="15.75" style="183" customWidth="1"/>
    <col min="2823" max="2823" width="12.125" style="183" customWidth="1"/>
    <col min="2824" max="2824" width="6" style="183" customWidth="1"/>
    <col min="2825" max="2825" width="8.25" style="183" customWidth="1"/>
    <col min="2826" max="2826" width="7.25" style="183" customWidth="1"/>
    <col min="2827" max="2827" width="2.5" style="183" customWidth="1"/>
    <col min="2828" max="2828" width="6.625" style="183" customWidth="1"/>
    <col min="2829" max="2829" width="5.5" style="183" customWidth="1"/>
    <col min="2830" max="2830" width="5.625" style="183" customWidth="1"/>
    <col min="2831" max="2831" width="5.5" style="183" customWidth="1"/>
    <col min="2832" max="2832" width="6" style="183" customWidth="1"/>
    <col min="2833" max="2835" width="6.25" style="183" customWidth="1"/>
    <col min="2836" max="2836" width="6.625" style="183" customWidth="1"/>
    <col min="2837" max="2837" width="6.25" style="183" customWidth="1"/>
    <col min="2838" max="2838" width="6.75" style="183" customWidth="1"/>
    <col min="2839" max="2839" width="7.625" style="183" customWidth="1"/>
    <col min="2840" max="3076" width="9" style="183"/>
    <col min="3077" max="3077" width="4" style="183" customWidth="1"/>
    <col min="3078" max="3078" width="15.75" style="183" customWidth="1"/>
    <col min="3079" max="3079" width="12.125" style="183" customWidth="1"/>
    <col min="3080" max="3080" width="6" style="183" customWidth="1"/>
    <col min="3081" max="3081" width="8.25" style="183" customWidth="1"/>
    <col min="3082" max="3082" width="7.25" style="183" customWidth="1"/>
    <col min="3083" max="3083" width="2.5" style="183" customWidth="1"/>
    <col min="3084" max="3084" width="6.625" style="183" customWidth="1"/>
    <col min="3085" max="3085" width="5.5" style="183" customWidth="1"/>
    <col min="3086" max="3086" width="5.625" style="183" customWidth="1"/>
    <col min="3087" max="3087" width="5.5" style="183" customWidth="1"/>
    <col min="3088" max="3088" width="6" style="183" customWidth="1"/>
    <col min="3089" max="3091" width="6.25" style="183" customWidth="1"/>
    <col min="3092" max="3092" width="6.625" style="183" customWidth="1"/>
    <col min="3093" max="3093" width="6.25" style="183" customWidth="1"/>
    <col min="3094" max="3094" width="6.75" style="183" customWidth="1"/>
    <col min="3095" max="3095" width="7.625" style="183" customWidth="1"/>
    <col min="3096" max="3332" width="9" style="183"/>
    <col min="3333" max="3333" width="4" style="183" customWidth="1"/>
    <col min="3334" max="3334" width="15.75" style="183" customWidth="1"/>
    <col min="3335" max="3335" width="12.125" style="183" customWidth="1"/>
    <col min="3336" max="3336" width="6" style="183" customWidth="1"/>
    <col min="3337" max="3337" width="8.25" style="183" customWidth="1"/>
    <col min="3338" max="3338" width="7.25" style="183" customWidth="1"/>
    <col min="3339" max="3339" width="2.5" style="183" customWidth="1"/>
    <col min="3340" max="3340" width="6.625" style="183" customWidth="1"/>
    <col min="3341" max="3341" width="5.5" style="183" customWidth="1"/>
    <col min="3342" max="3342" width="5.625" style="183" customWidth="1"/>
    <col min="3343" max="3343" width="5.5" style="183" customWidth="1"/>
    <col min="3344" max="3344" width="6" style="183" customWidth="1"/>
    <col min="3345" max="3347" width="6.25" style="183" customWidth="1"/>
    <col min="3348" max="3348" width="6.625" style="183" customWidth="1"/>
    <col min="3349" max="3349" width="6.25" style="183" customWidth="1"/>
    <col min="3350" max="3350" width="6.75" style="183" customWidth="1"/>
    <col min="3351" max="3351" width="7.625" style="183" customWidth="1"/>
    <col min="3352" max="3588" width="9" style="183"/>
    <col min="3589" max="3589" width="4" style="183" customWidth="1"/>
    <col min="3590" max="3590" width="15.75" style="183" customWidth="1"/>
    <col min="3591" max="3591" width="12.125" style="183" customWidth="1"/>
    <col min="3592" max="3592" width="6" style="183" customWidth="1"/>
    <col min="3593" max="3593" width="8.25" style="183" customWidth="1"/>
    <col min="3594" max="3594" width="7.25" style="183" customWidth="1"/>
    <col min="3595" max="3595" width="2.5" style="183" customWidth="1"/>
    <col min="3596" max="3596" width="6.625" style="183" customWidth="1"/>
    <col min="3597" max="3597" width="5.5" style="183" customWidth="1"/>
    <col min="3598" max="3598" width="5.625" style="183" customWidth="1"/>
    <col min="3599" max="3599" width="5.5" style="183" customWidth="1"/>
    <col min="3600" max="3600" width="6" style="183" customWidth="1"/>
    <col min="3601" max="3603" width="6.25" style="183" customWidth="1"/>
    <col min="3604" max="3604" width="6.625" style="183" customWidth="1"/>
    <col min="3605" max="3605" width="6.25" style="183" customWidth="1"/>
    <col min="3606" max="3606" width="6.75" style="183" customWidth="1"/>
    <col min="3607" max="3607" width="7.625" style="183" customWidth="1"/>
    <col min="3608" max="3844" width="9" style="183"/>
    <col min="3845" max="3845" width="4" style="183" customWidth="1"/>
    <col min="3846" max="3846" width="15.75" style="183" customWidth="1"/>
    <col min="3847" max="3847" width="12.125" style="183" customWidth="1"/>
    <col min="3848" max="3848" width="6" style="183" customWidth="1"/>
    <col min="3849" max="3849" width="8.25" style="183" customWidth="1"/>
    <col min="3850" max="3850" width="7.25" style="183" customWidth="1"/>
    <col min="3851" max="3851" width="2.5" style="183" customWidth="1"/>
    <col min="3852" max="3852" width="6.625" style="183" customWidth="1"/>
    <col min="3853" max="3853" width="5.5" style="183" customWidth="1"/>
    <col min="3854" max="3854" width="5.625" style="183" customWidth="1"/>
    <col min="3855" max="3855" width="5.5" style="183" customWidth="1"/>
    <col min="3856" max="3856" width="6" style="183" customWidth="1"/>
    <col min="3857" max="3859" width="6.25" style="183" customWidth="1"/>
    <col min="3860" max="3860" width="6.625" style="183" customWidth="1"/>
    <col min="3861" max="3861" width="6.25" style="183" customWidth="1"/>
    <col min="3862" max="3862" width="6.75" style="183" customWidth="1"/>
    <col min="3863" max="3863" width="7.625" style="183" customWidth="1"/>
    <col min="3864" max="4100" width="9" style="183"/>
    <col min="4101" max="4101" width="4" style="183" customWidth="1"/>
    <col min="4102" max="4102" width="15.75" style="183" customWidth="1"/>
    <col min="4103" max="4103" width="12.125" style="183" customWidth="1"/>
    <col min="4104" max="4104" width="6" style="183" customWidth="1"/>
    <col min="4105" max="4105" width="8.25" style="183" customWidth="1"/>
    <col min="4106" max="4106" width="7.25" style="183" customWidth="1"/>
    <col min="4107" max="4107" width="2.5" style="183" customWidth="1"/>
    <col min="4108" max="4108" width="6.625" style="183" customWidth="1"/>
    <col min="4109" max="4109" width="5.5" style="183" customWidth="1"/>
    <col min="4110" max="4110" width="5.625" style="183" customWidth="1"/>
    <col min="4111" max="4111" width="5.5" style="183" customWidth="1"/>
    <col min="4112" max="4112" width="6" style="183" customWidth="1"/>
    <col min="4113" max="4115" width="6.25" style="183" customWidth="1"/>
    <col min="4116" max="4116" width="6.625" style="183" customWidth="1"/>
    <col min="4117" max="4117" width="6.25" style="183" customWidth="1"/>
    <col min="4118" max="4118" width="6.75" style="183" customWidth="1"/>
    <col min="4119" max="4119" width="7.625" style="183" customWidth="1"/>
    <col min="4120" max="4356" width="9" style="183"/>
    <col min="4357" max="4357" width="4" style="183" customWidth="1"/>
    <col min="4358" max="4358" width="15.75" style="183" customWidth="1"/>
    <col min="4359" max="4359" width="12.125" style="183" customWidth="1"/>
    <col min="4360" max="4360" width="6" style="183" customWidth="1"/>
    <col min="4361" max="4361" width="8.25" style="183" customWidth="1"/>
    <col min="4362" max="4362" width="7.25" style="183" customWidth="1"/>
    <col min="4363" max="4363" width="2.5" style="183" customWidth="1"/>
    <col min="4364" max="4364" width="6.625" style="183" customWidth="1"/>
    <col min="4365" max="4365" width="5.5" style="183" customWidth="1"/>
    <col min="4366" max="4366" width="5.625" style="183" customWidth="1"/>
    <col min="4367" max="4367" width="5.5" style="183" customWidth="1"/>
    <col min="4368" max="4368" width="6" style="183" customWidth="1"/>
    <col min="4369" max="4371" width="6.25" style="183" customWidth="1"/>
    <col min="4372" max="4372" width="6.625" style="183" customWidth="1"/>
    <col min="4373" max="4373" width="6.25" style="183" customWidth="1"/>
    <col min="4374" max="4374" width="6.75" style="183" customWidth="1"/>
    <col min="4375" max="4375" width="7.625" style="183" customWidth="1"/>
    <col min="4376" max="4612" width="9" style="183"/>
    <col min="4613" max="4613" width="4" style="183" customWidth="1"/>
    <col min="4614" max="4614" width="15.75" style="183" customWidth="1"/>
    <col min="4615" max="4615" width="12.125" style="183" customWidth="1"/>
    <col min="4616" max="4616" width="6" style="183" customWidth="1"/>
    <col min="4617" max="4617" width="8.25" style="183" customWidth="1"/>
    <col min="4618" max="4618" width="7.25" style="183" customWidth="1"/>
    <col min="4619" max="4619" width="2.5" style="183" customWidth="1"/>
    <col min="4620" max="4620" width="6.625" style="183" customWidth="1"/>
    <col min="4621" max="4621" width="5.5" style="183" customWidth="1"/>
    <col min="4622" max="4622" width="5.625" style="183" customWidth="1"/>
    <col min="4623" max="4623" width="5.5" style="183" customWidth="1"/>
    <col min="4624" max="4624" width="6" style="183" customWidth="1"/>
    <col min="4625" max="4627" width="6.25" style="183" customWidth="1"/>
    <col min="4628" max="4628" width="6.625" style="183" customWidth="1"/>
    <col min="4629" max="4629" width="6.25" style="183" customWidth="1"/>
    <col min="4630" max="4630" width="6.75" style="183" customWidth="1"/>
    <col min="4631" max="4631" width="7.625" style="183" customWidth="1"/>
    <col min="4632" max="4868" width="9" style="183"/>
    <col min="4869" max="4869" width="4" style="183" customWidth="1"/>
    <col min="4870" max="4870" width="15.75" style="183" customWidth="1"/>
    <col min="4871" max="4871" width="12.125" style="183" customWidth="1"/>
    <col min="4872" max="4872" width="6" style="183" customWidth="1"/>
    <col min="4873" max="4873" width="8.25" style="183" customWidth="1"/>
    <col min="4874" max="4874" width="7.25" style="183" customWidth="1"/>
    <col min="4875" max="4875" width="2.5" style="183" customWidth="1"/>
    <col min="4876" max="4876" width="6.625" style="183" customWidth="1"/>
    <col min="4877" max="4877" width="5.5" style="183" customWidth="1"/>
    <col min="4878" max="4878" width="5.625" style="183" customWidth="1"/>
    <col min="4879" max="4879" width="5.5" style="183" customWidth="1"/>
    <col min="4880" max="4880" width="6" style="183" customWidth="1"/>
    <col min="4881" max="4883" width="6.25" style="183" customWidth="1"/>
    <col min="4884" max="4884" width="6.625" style="183" customWidth="1"/>
    <col min="4885" max="4885" width="6.25" style="183" customWidth="1"/>
    <col min="4886" max="4886" width="6.75" style="183" customWidth="1"/>
    <col min="4887" max="4887" width="7.625" style="183" customWidth="1"/>
    <col min="4888" max="5124" width="9" style="183"/>
    <col min="5125" max="5125" width="4" style="183" customWidth="1"/>
    <col min="5126" max="5126" width="15.75" style="183" customWidth="1"/>
    <col min="5127" max="5127" width="12.125" style="183" customWidth="1"/>
    <col min="5128" max="5128" width="6" style="183" customWidth="1"/>
    <col min="5129" max="5129" width="8.25" style="183" customWidth="1"/>
    <col min="5130" max="5130" width="7.25" style="183" customWidth="1"/>
    <col min="5131" max="5131" width="2.5" style="183" customWidth="1"/>
    <col min="5132" max="5132" width="6.625" style="183" customWidth="1"/>
    <col min="5133" max="5133" width="5.5" style="183" customWidth="1"/>
    <col min="5134" max="5134" width="5.625" style="183" customWidth="1"/>
    <col min="5135" max="5135" width="5.5" style="183" customWidth="1"/>
    <col min="5136" max="5136" width="6" style="183" customWidth="1"/>
    <col min="5137" max="5139" width="6.25" style="183" customWidth="1"/>
    <col min="5140" max="5140" width="6.625" style="183" customWidth="1"/>
    <col min="5141" max="5141" width="6.25" style="183" customWidth="1"/>
    <col min="5142" max="5142" width="6.75" style="183" customWidth="1"/>
    <col min="5143" max="5143" width="7.625" style="183" customWidth="1"/>
    <col min="5144" max="5380" width="9" style="183"/>
    <col min="5381" max="5381" width="4" style="183" customWidth="1"/>
    <col min="5382" max="5382" width="15.75" style="183" customWidth="1"/>
    <col min="5383" max="5383" width="12.125" style="183" customWidth="1"/>
    <col min="5384" max="5384" width="6" style="183" customWidth="1"/>
    <col min="5385" max="5385" width="8.25" style="183" customWidth="1"/>
    <col min="5386" max="5386" width="7.25" style="183" customWidth="1"/>
    <col min="5387" max="5387" width="2.5" style="183" customWidth="1"/>
    <col min="5388" max="5388" width="6.625" style="183" customWidth="1"/>
    <col min="5389" max="5389" width="5.5" style="183" customWidth="1"/>
    <col min="5390" max="5390" width="5.625" style="183" customWidth="1"/>
    <col min="5391" max="5391" width="5.5" style="183" customWidth="1"/>
    <col min="5392" max="5392" width="6" style="183" customWidth="1"/>
    <col min="5393" max="5395" width="6.25" style="183" customWidth="1"/>
    <col min="5396" max="5396" width="6.625" style="183" customWidth="1"/>
    <col min="5397" max="5397" width="6.25" style="183" customWidth="1"/>
    <col min="5398" max="5398" width="6.75" style="183" customWidth="1"/>
    <col min="5399" max="5399" width="7.625" style="183" customWidth="1"/>
    <col min="5400" max="5636" width="9" style="183"/>
    <col min="5637" max="5637" width="4" style="183" customWidth="1"/>
    <col min="5638" max="5638" width="15.75" style="183" customWidth="1"/>
    <col min="5639" max="5639" width="12.125" style="183" customWidth="1"/>
    <col min="5640" max="5640" width="6" style="183" customWidth="1"/>
    <col min="5641" max="5641" width="8.25" style="183" customWidth="1"/>
    <col min="5642" max="5642" width="7.25" style="183" customWidth="1"/>
    <col min="5643" max="5643" width="2.5" style="183" customWidth="1"/>
    <col min="5644" max="5644" width="6.625" style="183" customWidth="1"/>
    <col min="5645" max="5645" width="5.5" style="183" customWidth="1"/>
    <col min="5646" max="5646" width="5.625" style="183" customWidth="1"/>
    <col min="5647" max="5647" width="5.5" style="183" customWidth="1"/>
    <col min="5648" max="5648" width="6" style="183" customWidth="1"/>
    <col min="5649" max="5651" width="6.25" style="183" customWidth="1"/>
    <col min="5652" max="5652" width="6.625" style="183" customWidth="1"/>
    <col min="5653" max="5653" width="6.25" style="183" customWidth="1"/>
    <col min="5654" max="5654" width="6.75" style="183" customWidth="1"/>
    <col min="5655" max="5655" width="7.625" style="183" customWidth="1"/>
    <col min="5656" max="5892" width="9" style="183"/>
    <col min="5893" max="5893" width="4" style="183" customWidth="1"/>
    <col min="5894" max="5894" width="15.75" style="183" customWidth="1"/>
    <col min="5895" max="5895" width="12.125" style="183" customWidth="1"/>
    <col min="5896" max="5896" width="6" style="183" customWidth="1"/>
    <col min="5897" max="5897" width="8.25" style="183" customWidth="1"/>
    <col min="5898" max="5898" width="7.25" style="183" customWidth="1"/>
    <col min="5899" max="5899" width="2.5" style="183" customWidth="1"/>
    <col min="5900" max="5900" width="6.625" style="183" customWidth="1"/>
    <col min="5901" max="5901" width="5.5" style="183" customWidth="1"/>
    <col min="5902" max="5902" width="5.625" style="183" customWidth="1"/>
    <col min="5903" max="5903" width="5.5" style="183" customWidth="1"/>
    <col min="5904" max="5904" width="6" style="183" customWidth="1"/>
    <col min="5905" max="5907" width="6.25" style="183" customWidth="1"/>
    <col min="5908" max="5908" width="6.625" style="183" customWidth="1"/>
    <col min="5909" max="5909" width="6.25" style="183" customWidth="1"/>
    <col min="5910" max="5910" width="6.75" style="183" customWidth="1"/>
    <col min="5911" max="5911" width="7.625" style="183" customWidth="1"/>
    <col min="5912" max="6148" width="9" style="183"/>
    <col min="6149" max="6149" width="4" style="183" customWidth="1"/>
    <col min="6150" max="6150" width="15.75" style="183" customWidth="1"/>
    <col min="6151" max="6151" width="12.125" style="183" customWidth="1"/>
    <col min="6152" max="6152" width="6" style="183" customWidth="1"/>
    <col min="6153" max="6153" width="8.25" style="183" customWidth="1"/>
    <col min="6154" max="6154" width="7.25" style="183" customWidth="1"/>
    <col min="6155" max="6155" width="2.5" style="183" customWidth="1"/>
    <col min="6156" max="6156" width="6.625" style="183" customWidth="1"/>
    <col min="6157" max="6157" width="5.5" style="183" customWidth="1"/>
    <col min="6158" max="6158" width="5.625" style="183" customWidth="1"/>
    <col min="6159" max="6159" width="5.5" style="183" customWidth="1"/>
    <col min="6160" max="6160" width="6" style="183" customWidth="1"/>
    <col min="6161" max="6163" width="6.25" style="183" customWidth="1"/>
    <col min="6164" max="6164" width="6.625" style="183" customWidth="1"/>
    <col min="6165" max="6165" width="6.25" style="183" customWidth="1"/>
    <col min="6166" max="6166" width="6.75" style="183" customWidth="1"/>
    <col min="6167" max="6167" width="7.625" style="183" customWidth="1"/>
    <col min="6168" max="6404" width="9" style="183"/>
    <col min="6405" max="6405" width="4" style="183" customWidth="1"/>
    <col min="6406" max="6406" width="15.75" style="183" customWidth="1"/>
    <col min="6407" max="6407" width="12.125" style="183" customWidth="1"/>
    <col min="6408" max="6408" width="6" style="183" customWidth="1"/>
    <col min="6409" max="6409" width="8.25" style="183" customWidth="1"/>
    <col min="6410" max="6410" width="7.25" style="183" customWidth="1"/>
    <col min="6411" max="6411" width="2.5" style="183" customWidth="1"/>
    <col min="6412" max="6412" width="6.625" style="183" customWidth="1"/>
    <col min="6413" max="6413" width="5.5" style="183" customWidth="1"/>
    <col min="6414" max="6414" width="5.625" style="183" customWidth="1"/>
    <col min="6415" max="6415" width="5.5" style="183" customWidth="1"/>
    <col min="6416" max="6416" width="6" style="183" customWidth="1"/>
    <col min="6417" max="6419" width="6.25" style="183" customWidth="1"/>
    <col min="6420" max="6420" width="6.625" style="183" customWidth="1"/>
    <col min="6421" max="6421" width="6.25" style="183" customWidth="1"/>
    <col min="6422" max="6422" width="6.75" style="183" customWidth="1"/>
    <col min="6423" max="6423" width="7.625" style="183" customWidth="1"/>
    <col min="6424" max="6660" width="9" style="183"/>
    <col min="6661" max="6661" width="4" style="183" customWidth="1"/>
    <col min="6662" max="6662" width="15.75" style="183" customWidth="1"/>
    <col min="6663" max="6663" width="12.125" style="183" customWidth="1"/>
    <col min="6664" max="6664" width="6" style="183" customWidth="1"/>
    <col min="6665" max="6665" width="8.25" style="183" customWidth="1"/>
    <col min="6666" max="6666" width="7.25" style="183" customWidth="1"/>
    <col min="6667" max="6667" width="2.5" style="183" customWidth="1"/>
    <col min="6668" max="6668" width="6.625" style="183" customWidth="1"/>
    <col min="6669" max="6669" width="5.5" style="183" customWidth="1"/>
    <col min="6670" max="6670" width="5.625" style="183" customWidth="1"/>
    <col min="6671" max="6671" width="5.5" style="183" customWidth="1"/>
    <col min="6672" max="6672" width="6" style="183" customWidth="1"/>
    <col min="6673" max="6675" width="6.25" style="183" customWidth="1"/>
    <col min="6676" max="6676" width="6.625" style="183" customWidth="1"/>
    <col min="6677" max="6677" width="6.25" style="183" customWidth="1"/>
    <col min="6678" max="6678" width="6.75" style="183" customWidth="1"/>
    <col min="6679" max="6679" width="7.625" style="183" customWidth="1"/>
    <col min="6680" max="6916" width="9" style="183"/>
    <col min="6917" max="6917" width="4" style="183" customWidth="1"/>
    <col min="6918" max="6918" width="15.75" style="183" customWidth="1"/>
    <col min="6919" max="6919" width="12.125" style="183" customWidth="1"/>
    <col min="6920" max="6920" width="6" style="183" customWidth="1"/>
    <col min="6921" max="6921" width="8.25" style="183" customWidth="1"/>
    <col min="6922" max="6922" width="7.25" style="183" customWidth="1"/>
    <col min="6923" max="6923" width="2.5" style="183" customWidth="1"/>
    <col min="6924" max="6924" width="6.625" style="183" customWidth="1"/>
    <col min="6925" max="6925" width="5.5" style="183" customWidth="1"/>
    <col min="6926" max="6926" width="5.625" style="183" customWidth="1"/>
    <col min="6927" max="6927" width="5.5" style="183" customWidth="1"/>
    <col min="6928" max="6928" width="6" style="183" customWidth="1"/>
    <col min="6929" max="6931" width="6.25" style="183" customWidth="1"/>
    <col min="6932" max="6932" width="6.625" style="183" customWidth="1"/>
    <col min="6933" max="6933" width="6.25" style="183" customWidth="1"/>
    <col min="6934" max="6934" width="6.75" style="183" customWidth="1"/>
    <col min="6935" max="6935" width="7.625" style="183" customWidth="1"/>
    <col min="6936" max="7172" width="9" style="183"/>
    <col min="7173" max="7173" width="4" style="183" customWidth="1"/>
    <col min="7174" max="7174" width="15.75" style="183" customWidth="1"/>
    <col min="7175" max="7175" width="12.125" style="183" customWidth="1"/>
    <col min="7176" max="7176" width="6" style="183" customWidth="1"/>
    <col min="7177" max="7177" width="8.25" style="183" customWidth="1"/>
    <col min="7178" max="7178" width="7.25" style="183" customWidth="1"/>
    <col min="7179" max="7179" width="2.5" style="183" customWidth="1"/>
    <col min="7180" max="7180" width="6.625" style="183" customWidth="1"/>
    <col min="7181" max="7181" width="5.5" style="183" customWidth="1"/>
    <col min="7182" max="7182" width="5.625" style="183" customWidth="1"/>
    <col min="7183" max="7183" width="5.5" style="183" customWidth="1"/>
    <col min="7184" max="7184" width="6" style="183" customWidth="1"/>
    <col min="7185" max="7187" width="6.25" style="183" customWidth="1"/>
    <col min="7188" max="7188" width="6.625" style="183" customWidth="1"/>
    <col min="7189" max="7189" width="6.25" style="183" customWidth="1"/>
    <col min="7190" max="7190" width="6.75" style="183" customWidth="1"/>
    <col min="7191" max="7191" width="7.625" style="183" customWidth="1"/>
    <col min="7192" max="7428" width="9" style="183"/>
    <col min="7429" max="7429" width="4" style="183" customWidth="1"/>
    <col min="7430" max="7430" width="15.75" style="183" customWidth="1"/>
    <col min="7431" max="7431" width="12.125" style="183" customWidth="1"/>
    <col min="7432" max="7432" width="6" style="183" customWidth="1"/>
    <col min="7433" max="7433" width="8.25" style="183" customWidth="1"/>
    <col min="7434" max="7434" width="7.25" style="183" customWidth="1"/>
    <col min="7435" max="7435" width="2.5" style="183" customWidth="1"/>
    <col min="7436" max="7436" width="6.625" style="183" customWidth="1"/>
    <col min="7437" max="7437" width="5.5" style="183" customWidth="1"/>
    <col min="7438" max="7438" width="5.625" style="183" customWidth="1"/>
    <col min="7439" max="7439" width="5.5" style="183" customWidth="1"/>
    <col min="7440" max="7440" width="6" style="183" customWidth="1"/>
    <col min="7441" max="7443" width="6.25" style="183" customWidth="1"/>
    <col min="7444" max="7444" width="6.625" style="183" customWidth="1"/>
    <col min="7445" max="7445" width="6.25" style="183" customWidth="1"/>
    <col min="7446" max="7446" width="6.75" style="183" customWidth="1"/>
    <col min="7447" max="7447" width="7.625" style="183" customWidth="1"/>
    <col min="7448" max="7684" width="9" style="183"/>
    <col min="7685" max="7685" width="4" style="183" customWidth="1"/>
    <col min="7686" max="7686" width="15.75" style="183" customWidth="1"/>
    <col min="7687" max="7687" width="12.125" style="183" customWidth="1"/>
    <col min="7688" max="7688" width="6" style="183" customWidth="1"/>
    <col min="7689" max="7689" width="8.25" style="183" customWidth="1"/>
    <col min="7690" max="7690" width="7.25" style="183" customWidth="1"/>
    <col min="7691" max="7691" width="2.5" style="183" customWidth="1"/>
    <col min="7692" max="7692" width="6.625" style="183" customWidth="1"/>
    <col min="7693" max="7693" width="5.5" style="183" customWidth="1"/>
    <col min="7694" max="7694" width="5.625" style="183" customWidth="1"/>
    <col min="7695" max="7695" width="5.5" style="183" customWidth="1"/>
    <col min="7696" max="7696" width="6" style="183" customWidth="1"/>
    <col min="7697" max="7699" width="6.25" style="183" customWidth="1"/>
    <col min="7700" max="7700" width="6.625" style="183" customWidth="1"/>
    <col min="7701" max="7701" width="6.25" style="183" customWidth="1"/>
    <col min="7702" max="7702" width="6.75" style="183" customWidth="1"/>
    <col min="7703" max="7703" width="7.625" style="183" customWidth="1"/>
    <col min="7704" max="7940" width="9" style="183"/>
    <col min="7941" max="7941" width="4" style="183" customWidth="1"/>
    <col min="7942" max="7942" width="15.75" style="183" customWidth="1"/>
    <col min="7943" max="7943" width="12.125" style="183" customWidth="1"/>
    <col min="7944" max="7944" width="6" style="183" customWidth="1"/>
    <col min="7945" max="7945" width="8.25" style="183" customWidth="1"/>
    <col min="7946" max="7946" width="7.25" style="183" customWidth="1"/>
    <col min="7947" max="7947" width="2.5" style="183" customWidth="1"/>
    <col min="7948" max="7948" width="6.625" style="183" customWidth="1"/>
    <col min="7949" max="7949" width="5.5" style="183" customWidth="1"/>
    <col min="7950" max="7950" width="5.625" style="183" customWidth="1"/>
    <col min="7951" max="7951" width="5.5" style="183" customWidth="1"/>
    <col min="7952" max="7952" width="6" style="183" customWidth="1"/>
    <col min="7953" max="7955" width="6.25" style="183" customWidth="1"/>
    <col min="7956" max="7956" width="6.625" style="183" customWidth="1"/>
    <col min="7957" max="7957" width="6.25" style="183" customWidth="1"/>
    <col min="7958" max="7958" width="6.75" style="183" customWidth="1"/>
    <col min="7959" max="7959" width="7.625" style="183" customWidth="1"/>
    <col min="7960" max="8196" width="9" style="183"/>
    <col min="8197" max="8197" width="4" style="183" customWidth="1"/>
    <col min="8198" max="8198" width="15.75" style="183" customWidth="1"/>
    <col min="8199" max="8199" width="12.125" style="183" customWidth="1"/>
    <col min="8200" max="8200" width="6" style="183" customWidth="1"/>
    <col min="8201" max="8201" width="8.25" style="183" customWidth="1"/>
    <col min="8202" max="8202" width="7.25" style="183" customWidth="1"/>
    <col min="8203" max="8203" width="2.5" style="183" customWidth="1"/>
    <col min="8204" max="8204" width="6.625" style="183" customWidth="1"/>
    <col min="8205" max="8205" width="5.5" style="183" customWidth="1"/>
    <col min="8206" max="8206" width="5.625" style="183" customWidth="1"/>
    <col min="8207" max="8207" width="5.5" style="183" customWidth="1"/>
    <col min="8208" max="8208" width="6" style="183" customWidth="1"/>
    <col min="8209" max="8211" width="6.25" style="183" customWidth="1"/>
    <col min="8212" max="8212" width="6.625" style="183" customWidth="1"/>
    <col min="8213" max="8213" width="6.25" style="183" customWidth="1"/>
    <col min="8214" max="8214" width="6.75" style="183" customWidth="1"/>
    <col min="8215" max="8215" width="7.625" style="183" customWidth="1"/>
    <col min="8216" max="8452" width="9" style="183"/>
    <col min="8453" max="8453" width="4" style="183" customWidth="1"/>
    <col min="8454" max="8454" width="15.75" style="183" customWidth="1"/>
    <col min="8455" max="8455" width="12.125" style="183" customWidth="1"/>
    <col min="8456" max="8456" width="6" style="183" customWidth="1"/>
    <col min="8457" max="8457" width="8.25" style="183" customWidth="1"/>
    <col min="8458" max="8458" width="7.25" style="183" customWidth="1"/>
    <col min="8459" max="8459" width="2.5" style="183" customWidth="1"/>
    <col min="8460" max="8460" width="6.625" style="183" customWidth="1"/>
    <col min="8461" max="8461" width="5.5" style="183" customWidth="1"/>
    <col min="8462" max="8462" width="5.625" style="183" customWidth="1"/>
    <col min="8463" max="8463" width="5.5" style="183" customWidth="1"/>
    <col min="8464" max="8464" width="6" style="183" customWidth="1"/>
    <col min="8465" max="8467" width="6.25" style="183" customWidth="1"/>
    <col min="8468" max="8468" width="6.625" style="183" customWidth="1"/>
    <col min="8469" max="8469" width="6.25" style="183" customWidth="1"/>
    <col min="8470" max="8470" width="6.75" style="183" customWidth="1"/>
    <col min="8471" max="8471" width="7.625" style="183" customWidth="1"/>
    <col min="8472" max="8708" width="9" style="183"/>
    <col min="8709" max="8709" width="4" style="183" customWidth="1"/>
    <col min="8710" max="8710" width="15.75" style="183" customWidth="1"/>
    <col min="8711" max="8711" width="12.125" style="183" customWidth="1"/>
    <col min="8712" max="8712" width="6" style="183" customWidth="1"/>
    <col min="8713" max="8713" width="8.25" style="183" customWidth="1"/>
    <col min="8714" max="8714" width="7.25" style="183" customWidth="1"/>
    <col min="8715" max="8715" width="2.5" style="183" customWidth="1"/>
    <col min="8716" max="8716" width="6.625" style="183" customWidth="1"/>
    <col min="8717" max="8717" width="5.5" style="183" customWidth="1"/>
    <col min="8718" max="8718" width="5.625" style="183" customWidth="1"/>
    <col min="8719" max="8719" width="5.5" style="183" customWidth="1"/>
    <col min="8720" max="8720" width="6" style="183" customWidth="1"/>
    <col min="8721" max="8723" width="6.25" style="183" customWidth="1"/>
    <col min="8724" max="8724" width="6.625" style="183" customWidth="1"/>
    <col min="8725" max="8725" width="6.25" style="183" customWidth="1"/>
    <col min="8726" max="8726" width="6.75" style="183" customWidth="1"/>
    <col min="8727" max="8727" width="7.625" style="183" customWidth="1"/>
    <col min="8728" max="8964" width="9" style="183"/>
    <col min="8965" max="8965" width="4" style="183" customWidth="1"/>
    <col min="8966" max="8966" width="15.75" style="183" customWidth="1"/>
    <col min="8967" max="8967" width="12.125" style="183" customWidth="1"/>
    <col min="8968" max="8968" width="6" style="183" customWidth="1"/>
    <col min="8969" max="8969" width="8.25" style="183" customWidth="1"/>
    <col min="8970" max="8970" width="7.25" style="183" customWidth="1"/>
    <col min="8971" max="8971" width="2.5" style="183" customWidth="1"/>
    <col min="8972" max="8972" width="6.625" style="183" customWidth="1"/>
    <col min="8973" max="8973" width="5.5" style="183" customWidth="1"/>
    <col min="8974" max="8974" width="5.625" style="183" customWidth="1"/>
    <col min="8975" max="8975" width="5.5" style="183" customWidth="1"/>
    <col min="8976" max="8976" width="6" style="183" customWidth="1"/>
    <col min="8977" max="8979" width="6.25" style="183" customWidth="1"/>
    <col min="8980" max="8980" width="6.625" style="183" customWidth="1"/>
    <col min="8981" max="8981" width="6.25" style="183" customWidth="1"/>
    <col min="8982" max="8982" width="6.75" style="183" customWidth="1"/>
    <col min="8983" max="8983" width="7.625" style="183" customWidth="1"/>
    <col min="8984" max="9220" width="9" style="183"/>
    <col min="9221" max="9221" width="4" style="183" customWidth="1"/>
    <col min="9222" max="9222" width="15.75" style="183" customWidth="1"/>
    <col min="9223" max="9223" width="12.125" style="183" customWidth="1"/>
    <col min="9224" max="9224" width="6" style="183" customWidth="1"/>
    <col min="9225" max="9225" width="8.25" style="183" customWidth="1"/>
    <col min="9226" max="9226" width="7.25" style="183" customWidth="1"/>
    <col min="9227" max="9227" width="2.5" style="183" customWidth="1"/>
    <col min="9228" max="9228" width="6.625" style="183" customWidth="1"/>
    <col min="9229" max="9229" width="5.5" style="183" customWidth="1"/>
    <col min="9230" max="9230" width="5.625" style="183" customWidth="1"/>
    <col min="9231" max="9231" width="5.5" style="183" customWidth="1"/>
    <col min="9232" max="9232" width="6" style="183" customWidth="1"/>
    <col min="9233" max="9235" width="6.25" style="183" customWidth="1"/>
    <col min="9236" max="9236" width="6.625" style="183" customWidth="1"/>
    <col min="9237" max="9237" width="6.25" style="183" customWidth="1"/>
    <col min="9238" max="9238" width="6.75" style="183" customWidth="1"/>
    <col min="9239" max="9239" width="7.625" style="183" customWidth="1"/>
    <col min="9240" max="9476" width="9" style="183"/>
    <col min="9477" max="9477" width="4" style="183" customWidth="1"/>
    <col min="9478" max="9478" width="15.75" style="183" customWidth="1"/>
    <col min="9479" max="9479" width="12.125" style="183" customWidth="1"/>
    <col min="9480" max="9480" width="6" style="183" customWidth="1"/>
    <col min="9481" max="9481" width="8.25" style="183" customWidth="1"/>
    <col min="9482" max="9482" width="7.25" style="183" customWidth="1"/>
    <col min="9483" max="9483" width="2.5" style="183" customWidth="1"/>
    <col min="9484" max="9484" width="6.625" style="183" customWidth="1"/>
    <col min="9485" max="9485" width="5.5" style="183" customWidth="1"/>
    <col min="9486" max="9486" width="5.625" style="183" customWidth="1"/>
    <col min="9487" max="9487" width="5.5" style="183" customWidth="1"/>
    <col min="9488" max="9488" width="6" style="183" customWidth="1"/>
    <col min="9489" max="9491" width="6.25" style="183" customWidth="1"/>
    <col min="9492" max="9492" width="6.625" style="183" customWidth="1"/>
    <col min="9493" max="9493" width="6.25" style="183" customWidth="1"/>
    <col min="9494" max="9494" width="6.75" style="183" customWidth="1"/>
    <col min="9495" max="9495" width="7.625" style="183" customWidth="1"/>
    <col min="9496" max="9732" width="9" style="183"/>
    <col min="9733" max="9733" width="4" style="183" customWidth="1"/>
    <col min="9734" max="9734" width="15.75" style="183" customWidth="1"/>
    <col min="9735" max="9735" width="12.125" style="183" customWidth="1"/>
    <col min="9736" max="9736" width="6" style="183" customWidth="1"/>
    <col min="9737" max="9737" width="8.25" style="183" customWidth="1"/>
    <col min="9738" max="9738" width="7.25" style="183" customWidth="1"/>
    <col min="9739" max="9739" width="2.5" style="183" customWidth="1"/>
    <col min="9740" max="9740" width="6.625" style="183" customWidth="1"/>
    <col min="9741" max="9741" width="5.5" style="183" customWidth="1"/>
    <col min="9742" max="9742" width="5.625" style="183" customWidth="1"/>
    <col min="9743" max="9743" width="5.5" style="183" customWidth="1"/>
    <col min="9744" max="9744" width="6" style="183" customWidth="1"/>
    <col min="9745" max="9747" width="6.25" style="183" customWidth="1"/>
    <col min="9748" max="9748" width="6.625" style="183" customWidth="1"/>
    <col min="9749" max="9749" width="6.25" style="183" customWidth="1"/>
    <col min="9750" max="9750" width="6.75" style="183" customWidth="1"/>
    <col min="9751" max="9751" width="7.625" style="183" customWidth="1"/>
    <col min="9752" max="9988" width="9" style="183"/>
    <col min="9989" max="9989" width="4" style="183" customWidth="1"/>
    <col min="9990" max="9990" width="15.75" style="183" customWidth="1"/>
    <col min="9991" max="9991" width="12.125" style="183" customWidth="1"/>
    <col min="9992" max="9992" width="6" style="183" customWidth="1"/>
    <col min="9993" max="9993" width="8.25" style="183" customWidth="1"/>
    <col min="9994" max="9994" width="7.25" style="183" customWidth="1"/>
    <col min="9995" max="9995" width="2.5" style="183" customWidth="1"/>
    <col min="9996" max="9996" width="6.625" style="183" customWidth="1"/>
    <col min="9997" max="9997" width="5.5" style="183" customWidth="1"/>
    <col min="9998" max="9998" width="5.625" style="183" customWidth="1"/>
    <col min="9999" max="9999" width="5.5" style="183" customWidth="1"/>
    <col min="10000" max="10000" width="6" style="183" customWidth="1"/>
    <col min="10001" max="10003" width="6.25" style="183" customWidth="1"/>
    <col min="10004" max="10004" width="6.625" style="183" customWidth="1"/>
    <col min="10005" max="10005" width="6.25" style="183" customWidth="1"/>
    <col min="10006" max="10006" width="6.75" style="183" customWidth="1"/>
    <col min="10007" max="10007" width="7.625" style="183" customWidth="1"/>
    <col min="10008" max="10244" width="9" style="183"/>
    <col min="10245" max="10245" width="4" style="183" customWidth="1"/>
    <col min="10246" max="10246" width="15.75" style="183" customWidth="1"/>
    <col min="10247" max="10247" width="12.125" style="183" customWidth="1"/>
    <col min="10248" max="10248" width="6" style="183" customWidth="1"/>
    <col min="10249" max="10249" width="8.25" style="183" customWidth="1"/>
    <col min="10250" max="10250" width="7.25" style="183" customWidth="1"/>
    <col min="10251" max="10251" width="2.5" style="183" customWidth="1"/>
    <col min="10252" max="10252" width="6.625" style="183" customWidth="1"/>
    <col min="10253" max="10253" width="5.5" style="183" customWidth="1"/>
    <col min="10254" max="10254" width="5.625" style="183" customWidth="1"/>
    <col min="10255" max="10255" width="5.5" style="183" customWidth="1"/>
    <col min="10256" max="10256" width="6" style="183" customWidth="1"/>
    <col min="10257" max="10259" width="6.25" style="183" customWidth="1"/>
    <col min="10260" max="10260" width="6.625" style="183" customWidth="1"/>
    <col min="10261" max="10261" width="6.25" style="183" customWidth="1"/>
    <col min="10262" max="10262" width="6.75" style="183" customWidth="1"/>
    <col min="10263" max="10263" width="7.625" style="183" customWidth="1"/>
    <col min="10264" max="10500" width="9" style="183"/>
    <col min="10501" max="10501" width="4" style="183" customWidth="1"/>
    <col min="10502" max="10502" width="15.75" style="183" customWidth="1"/>
    <col min="10503" max="10503" width="12.125" style="183" customWidth="1"/>
    <col min="10504" max="10504" width="6" style="183" customWidth="1"/>
    <col min="10505" max="10505" width="8.25" style="183" customWidth="1"/>
    <col min="10506" max="10506" width="7.25" style="183" customWidth="1"/>
    <col min="10507" max="10507" width="2.5" style="183" customWidth="1"/>
    <col min="10508" max="10508" width="6.625" style="183" customWidth="1"/>
    <col min="10509" max="10509" width="5.5" style="183" customWidth="1"/>
    <col min="10510" max="10510" width="5.625" style="183" customWidth="1"/>
    <col min="10511" max="10511" width="5.5" style="183" customWidth="1"/>
    <col min="10512" max="10512" width="6" style="183" customWidth="1"/>
    <col min="10513" max="10515" width="6.25" style="183" customWidth="1"/>
    <col min="10516" max="10516" width="6.625" style="183" customWidth="1"/>
    <col min="10517" max="10517" width="6.25" style="183" customWidth="1"/>
    <col min="10518" max="10518" width="6.75" style="183" customWidth="1"/>
    <col min="10519" max="10519" width="7.625" style="183" customWidth="1"/>
    <col min="10520" max="10756" width="9" style="183"/>
    <col min="10757" max="10757" width="4" style="183" customWidth="1"/>
    <col min="10758" max="10758" width="15.75" style="183" customWidth="1"/>
    <col min="10759" max="10759" width="12.125" style="183" customWidth="1"/>
    <col min="10760" max="10760" width="6" style="183" customWidth="1"/>
    <col min="10761" max="10761" width="8.25" style="183" customWidth="1"/>
    <col min="10762" max="10762" width="7.25" style="183" customWidth="1"/>
    <col min="10763" max="10763" width="2.5" style="183" customWidth="1"/>
    <col min="10764" max="10764" width="6.625" style="183" customWidth="1"/>
    <col min="10765" max="10765" width="5.5" style="183" customWidth="1"/>
    <col min="10766" max="10766" width="5.625" style="183" customWidth="1"/>
    <col min="10767" max="10767" width="5.5" style="183" customWidth="1"/>
    <col min="10768" max="10768" width="6" style="183" customWidth="1"/>
    <col min="10769" max="10771" width="6.25" style="183" customWidth="1"/>
    <col min="10772" max="10772" width="6.625" style="183" customWidth="1"/>
    <col min="10773" max="10773" width="6.25" style="183" customWidth="1"/>
    <col min="10774" max="10774" width="6.75" style="183" customWidth="1"/>
    <col min="10775" max="10775" width="7.625" style="183" customWidth="1"/>
    <col min="10776" max="11012" width="9" style="183"/>
    <col min="11013" max="11013" width="4" style="183" customWidth="1"/>
    <col min="11014" max="11014" width="15.75" style="183" customWidth="1"/>
    <col min="11015" max="11015" width="12.125" style="183" customWidth="1"/>
    <col min="11016" max="11016" width="6" style="183" customWidth="1"/>
    <col min="11017" max="11017" width="8.25" style="183" customWidth="1"/>
    <col min="11018" max="11018" width="7.25" style="183" customWidth="1"/>
    <col min="11019" max="11019" width="2.5" style="183" customWidth="1"/>
    <col min="11020" max="11020" width="6.625" style="183" customWidth="1"/>
    <col min="11021" max="11021" width="5.5" style="183" customWidth="1"/>
    <col min="11022" max="11022" width="5.625" style="183" customWidth="1"/>
    <col min="11023" max="11023" width="5.5" style="183" customWidth="1"/>
    <col min="11024" max="11024" width="6" style="183" customWidth="1"/>
    <col min="11025" max="11027" width="6.25" style="183" customWidth="1"/>
    <col min="11028" max="11028" width="6.625" style="183" customWidth="1"/>
    <col min="11029" max="11029" width="6.25" style="183" customWidth="1"/>
    <col min="11030" max="11030" width="6.75" style="183" customWidth="1"/>
    <col min="11031" max="11031" width="7.625" style="183" customWidth="1"/>
    <col min="11032" max="11268" width="9" style="183"/>
    <col min="11269" max="11269" width="4" style="183" customWidth="1"/>
    <col min="11270" max="11270" width="15.75" style="183" customWidth="1"/>
    <col min="11271" max="11271" width="12.125" style="183" customWidth="1"/>
    <col min="11272" max="11272" width="6" style="183" customWidth="1"/>
    <col min="11273" max="11273" width="8.25" style="183" customWidth="1"/>
    <col min="11274" max="11274" width="7.25" style="183" customWidth="1"/>
    <col min="11275" max="11275" width="2.5" style="183" customWidth="1"/>
    <col min="11276" max="11276" width="6.625" style="183" customWidth="1"/>
    <col min="11277" max="11277" width="5.5" style="183" customWidth="1"/>
    <col min="11278" max="11278" width="5.625" style="183" customWidth="1"/>
    <col min="11279" max="11279" width="5.5" style="183" customWidth="1"/>
    <col min="11280" max="11280" width="6" style="183" customWidth="1"/>
    <col min="11281" max="11283" width="6.25" style="183" customWidth="1"/>
    <col min="11284" max="11284" width="6.625" style="183" customWidth="1"/>
    <col min="11285" max="11285" width="6.25" style="183" customWidth="1"/>
    <col min="11286" max="11286" width="6.75" style="183" customWidth="1"/>
    <col min="11287" max="11287" width="7.625" style="183" customWidth="1"/>
    <col min="11288" max="11524" width="9" style="183"/>
    <col min="11525" max="11525" width="4" style="183" customWidth="1"/>
    <col min="11526" max="11526" width="15.75" style="183" customWidth="1"/>
    <col min="11527" max="11527" width="12.125" style="183" customWidth="1"/>
    <col min="11528" max="11528" width="6" style="183" customWidth="1"/>
    <col min="11529" max="11529" width="8.25" style="183" customWidth="1"/>
    <col min="11530" max="11530" width="7.25" style="183" customWidth="1"/>
    <col min="11531" max="11531" width="2.5" style="183" customWidth="1"/>
    <col min="11532" max="11532" width="6.625" style="183" customWidth="1"/>
    <col min="11533" max="11533" width="5.5" style="183" customWidth="1"/>
    <col min="11534" max="11534" width="5.625" style="183" customWidth="1"/>
    <col min="11535" max="11535" width="5.5" style="183" customWidth="1"/>
    <col min="11536" max="11536" width="6" style="183" customWidth="1"/>
    <col min="11537" max="11539" width="6.25" style="183" customWidth="1"/>
    <col min="11540" max="11540" width="6.625" style="183" customWidth="1"/>
    <col min="11541" max="11541" width="6.25" style="183" customWidth="1"/>
    <col min="11542" max="11542" width="6.75" style="183" customWidth="1"/>
    <col min="11543" max="11543" width="7.625" style="183" customWidth="1"/>
    <col min="11544" max="11780" width="9" style="183"/>
    <col min="11781" max="11781" width="4" style="183" customWidth="1"/>
    <col min="11782" max="11782" width="15.75" style="183" customWidth="1"/>
    <col min="11783" max="11783" width="12.125" style="183" customWidth="1"/>
    <col min="11784" max="11784" width="6" style="183" customWidth="1"/>
    <col min="11785" max="11785" width="8.25" style="183" customWidth="1"/>
    <col min="11786" max="11786" width="7.25" style="183" customWidth="1"/>
    <col min="11787" max="11787" width="2.5" style="183" customWidth="1"/>
    <col min="11788" max="11788" width="6.625" style="183" customWidth="1"/>
    <col min="11789" max="11789" width="5.5" style="183" customWidth="1"/>
    <col min="11790" max="11790" width="5.625" style="183" customWidth="1"/>
    <col min="11791" max="11791" width="5.5" style="183" customWidth="1"/>
    <col min="11792" max="11792" width="6" style="183" customWidth="1"/>
    <col min="11793" max="11795" width="6.25" style="183" customWidth="1"/>
    <col min="11796" max="11796" width="6.625" style="183" customWidth="1"/>
    <col min="11797" max="11797" width="6.25" style="183" customWidth="1"/>
    <col min="11798" max="11798" width="6.75" style="183" customWidth="1"/>
    <col min="11799" max="11799" width="7.625" style="183" customWidth="1"/>
    <col min="11800" max="12036" width="9" style="183"/>
    <col min="12037" max="12037" width="4" style="183" customWidth="1"/>
    <col min="12038" max="12038" width="15.75" style="183" customWidth="1"/>
    <col min="12039" max="12039" width="12.125" style="183" customWidth="1"/>
    <col min="12040" max="12040" width="6" style="183" customWidth="1"/>
    <col min="12041" max="12041" width="8.25" style="183" customWidth="1"/>
    <col min="12042" max="12042" width="7.25" style="183" customWidth="1"/>
    <col min="12043" max="12043" width="2.5" style="183" customWidth="1"/>
    <col min="12044" max="12044" width="6.625" style="183" customWidth="1"/>
    <col min="12045" max="12045" width="5.5" style="183" customWidth="1"/>
    <col min="12046" max="12046" width="5.625" style="183" customWidth="1"/>
    <col min="12047" max="12047" width="5.5" style="183" customWidth="1"/>
    <col min="12048" max="12048" width="6" style="183" customWidth="1"/>
    <col min="12049" max="12051" width="6.25" style="183" customWidth="1"/>
    <col min="12052" max="12052" width="6.625" style="183" customWidth="1"/>
    <col min="12053" max="12053" width="6.25" style="183" customWidth="1"/>
    <col min="12054" max="12054" width="6.75" style="183" customWidth="1"/>
    <col min="12055" max="12055" width="7.625" style="183" customWidth="1"/>
    <col min="12056" max="12292" width="9" style="183"/>
    <col min="12293" max="12293" width="4" style="183" customWidth="1"/>
    <col min="12294" max="12294" width="15.75" style="183" customWidth="1"/>
    <col min="12295" max="12295" width="12.125" style="183" customWidth="1"/>
    <col min="12296" max="12296" width="6" style="183" customWidth="1"/>
    <col min="12297" max="12297" width="8.25" style="183" customWidth="1"/>
    <col min="12298" max="12298" width="7.25" style="183" customWidth="1"/>
    <col min="12299" max="12299" width="2.5" style="183" customWidth="1"/>
    <col min="12300" max="12300" width="6.625" style="183" customWidth="1"/>
    <col min="12301" max="12301" width="5.5" style="183" customWidth="1"/>
    <col min="12302" max="12302" width="5.625" style="183" customWidth="1"/>
    <col min="12303" max="12303" width="5.5" style="183" customWidth="1"/>
    <col min="12304" max="12304" width="6" style="183" customWidth="1"/>
    <col min="12305" max="12307" width="6.25" style="183" customWidth="1"/>
    <col min="12308" max="12308" width="6.625" style="183" customWidth="1"/>
    <col min="12309" max="12309" width="6.25" style="183" customWidth="1"/>
    <col min="12310" max="12310" width="6.75" style="183" customWidth="1"/>
    <col min="12311" max="12311" width="7.625" style="183" customWidth="1"/>
    <col min="12312" max="12548" width="9" style="183"/>
    <col min="12549" max="12549" width="4" style="183" customWidth="1"/>
    <col min="12550" max="12550" width="15.75" style="183" customWidth="1"/>
    <col min="12551" max="12551" width="12.125" style="183" customWidth="1"/>
    <col min="12552" max="12552" width="6" style="183" customWidth="1"/>
    <col min="12553" max="12553" width="8.25" style="183" customWidth="1"/>
    <col min="12554" max="12554" width="7.25" style="183" customWidth="1"/>
    <col min="12555" max="12555" width="2.5" style="183" customWidth="1"/>
    <col min="12556" max="12556" width="6.625" style="183" customWidth="1"/>
    <col min="12557" max="12557" width="5.5" style="183" customWidth="1"/>
    <col min="12558" max="12558" width="5.625" style="183" customWidth="1"/>
    <col min="12559" max="12559" width="5.5" style="183" customWidth="1"/>
    <col min="12560" max="12560" width="6" style="183" customWidth="1"/>
    <col min="12561" max="12563" width="6.25" style="183" customWidth="1"/>
    <col min="12564" max="12564" width="6.625" style="183" customWidth="1"/>
    <col min="12565" max="12565" width="6.25" style="183" customWidth="1"/>
    <col min="12566" max="12566" width="6.75" style="183" customWidth="1"/>
    <col min="12567" max="12567" width="7.625" style="183" customWidth="1"/>
    <col min="12568" max="12804" width="9" style="183"/>
    <col min="12805" max="12805" width="4" style="183" customWidth="1"/>
    <col min="12806" max="12806" width="15.75" style="183" customWidth="1"/>
    <col min="12807" max="12807" width="12.125" style="183" customWidth="1"/>
    <col min="12808" max="12808" width="6" style="183" customWidth="1"/>
    <col min="12809" max="12809" width="8.25" style="183" customWidth="1"/>
    <col min="12810" max="12810" width="7.25" style="183" customWidth="1"/>
    <col min="12811" max="12811" width="2.5" style="183" customWidth="1"/>
    <col min="12812" max="12812" width="6.625" style="183" customWidth="1"/>
    <col min="12813" max="12813" width="5.5" style="183" customWidth="1"/>
    <col min="12814" max="12814" width="5.625" style="183" customWidth="1"/>
    <col min="12815" max="12815" width="5.5" style="183" customWidth="1"/>
    <col min="12816" max="12816" width="6" style="183" customWidth="1"/>
    <col min="12817" max="12819" width="6.25" style="183" customWidth="1"/>
    <col min="12820" max="12820" width="6.625" style="183" customWidth="1"/>
    <col min="12821" max="12821" width="6.25" style="183" customWidth="1"/>
    <col min="12822" max="12822" width="6.75" style="183" customWidth="1"/>
    <col min="12823" max="12823" width="7.625" style="183" customWidth="1"/>
    <col min="12824" max="13060" width="9" style="183"/>
    <col min="13061" max="13061" width="4" style="183" customWidth="1"/>
    <col min="13062" max="13062" width="15.75" style="183" customWidth="1"/>
    <col min="13063" max="13063" width="12.125" style="183" customWidth="1"/>
    <col min="13064" max="13064" width="6" style="183" customWidth="1"/>
    <col min="13065" max="13065" width="8.25" style="183" customWidth="1"/>
    <col min="13066" max="13066" width="7.25" style="183" customWidth="1"/>
    <col min="13067" max="13067" width="2.5" style="183" customWidth="1"/>
    <col min="13068" max="13068" width="6.625" style="183" customWidth="1"/>
    <col min="13069" max="13069" width="5.5" style="183" customWidth="1"/>
    <col min="13070" max="13070" width="5.625" style="183" customWidth="1"/>
    <col min="13071" max="13071" width="5.5" style="183" customWidth="1"/>
    <col min="13072" max="13072" width="6" style="183" customWidth="1"/>
    <col min="13073" max="13075" width="6.25" style="183" customWidth="1"/>
    <col min="13076" max="13076" width="6.625" style="183" customWidth="1"/>
    <col min="13077" max="13077" width="6.25" style="183" customWidth="1"/>
    <col min="13078" max="13078" width="6.75" style="183" customWidth="1"/>
    <col min="13079" max="13079" width="7.625" style="183" customWidth="1"/>
    <col min="13080" max="13316" width="9" style="183"/>
    <col min="13317" max="13317" width="4" style="183" customWidth="1"/>
    <col min="13318" max="13318" width="15.75" style="183" customWidth="1"/>
    <col min="13319" max="13319" width="12.125" style="183" customWidth="1"/>
    <col min="13320" max="13320" width="6" style="183" customWidth="1"/>
    <col min="13321" max="13321" width="8.25" style="183" customWidth="1"/>
    <col min="13322" max="13322" width="7.25" style="183" customWidth="1"/>
    <col min="13323" max="13323" width="2.5" style="183" customWidth="1"/>
    <col min="13324" max="13324" width="6.625" style="183" customWidth="1"/>
    <col min="13325" max="13325" width="5.5" style="183" customWidth="1"/>
    <col min="13326" max="13326" width="5.625" style="183" customWidth="1"/>
    <col min="13327" max="13327" width="5.5" style="183" customWidth="1"/>
    <col min="13328" max="13328" width="6" style="183" customWidth="1"/>
    <col min="13329" max="13331" width="6.25" style="183" customWidth="1"/>
    <col min="13332" max="13332" width="6.625" style="183" customWidth="1"/>
    <col min="13333" max="13333" width="6.25" style="183" customWidth="1"/>
    <col min="13334" max="13334" width="6.75" style="183" customWidth="1"/>
    <col min="13335" max="13335" width="7.625" style="183" customWidth="1"/>
    <col min="13336" max="13572" width="9" style="183"/>
    <col min="13573" max="13573" width="4" style="183" customWidth="1"/>
    <col min="13574" max="13574" width="15.75" style="183" customWidth="1"/>
    <col min="13575" max="13575" width="12.125" style="183" customWidth="1"/>
    <col min="13576" max="13576" width="6" style="183" customWidth="1"/>
    <col min="13577" max="13577" width="8.25" style="183" customWidth="1"/>
    <col min="13578" max="13578" width="7.25" style="183" customWidth="1"/>
    <col min="13579" max="13579" width="2.5" style="183" customWidth="1"/>
    <col min="13580" max="13580" width="6.625" style="183" customWidth="1"/>
    <col min="13581" max="13581" width="5.5" style="183" customWidth="1"/>
    <col min="13582" max="13582" width="5.625" style="183" customWidth="1"/>
    <col min="13583" max="13583" width="5.5" style="183" customWidth="1"/>
    <col min="13584" max="13584" width="6" style="183" customWidth="1"/>
    <col min="13585" max="13587" width="6.25" style="183" customWidth="1"/>
    <col min="13588" max="13588" width="6.625" style="183" customWidth="1"/>
    <col min="13589" max="13589" width="6.25" style="183" customWidth="1"/>
    <col min="13590" max="13590" width="6.75" style="183" customWidth="1"/>
    <col min="13591" max="13591" width="7.625" style="183" customWidth="1"/>
    <col min="13592" max="13828" width="9" style="183"/>
    <col min="13829" max="13829" width="4" style="183" customWidth="1"/>
    <col min="13830" max="13830" width="15.75" style="183" customWidth="1"/>
    <col min="13831" max="13831" width="12.125" style="183" customWidth="1"/>
    <col min="13832" max="13832" width="6" style="183" customWidth="1"/>
    <col min="13833" max="13833" width="8.25" style="183" customWidth="1"/>
    <col min="13834" max="13834" width="7.25" style="183" customWidth="1"/>
    <col min="13835" max="13835" width="2.5" style="183" customWidth="1"/>
    <col min="13836" max="13836" width="6.625" style="183" customWidth="1"/>
    <col min="13837" max="13837" width="5.5" style="183" customWidth="1"/>
    <col min="13838" max="13838" width="5.625" style="183" customWidth="1"/>
    <col min="13839" max="13839" width="5.5" style="183" customWidth="1"/>
    <col min="13840" max="13840" width="6" style="183" customWidth="1"/>
    <col min="13841" max="13843" width="6.25" style="183" customWidth="1"/>
    <col min="13844" max="13844" width="6.625" style="183" customWidth="1"/>
    <col min="13845" max="13845" width="6.25" style="183" customWidth="1"/>
    <col min="13846" max="13846" width="6.75" style="183" customWidth="1"/>
    <col min="13847" max="13847" width="7.625" style="183" customWidth="1"/>
    <col min="13848" max="14084" width="9" style="183"/>
    <col min="14085" max="14085" width="4" style="183" customWidth="1"/>
    <col min="14086" max="14086" width="15.75" style="183" customWidth="1"/>
    <col min="14087" max="14087" width="12.125" style="183" customWidth="1"/>
    <col min="14088" max="14088" width="6" style="183" customWidth="1"/>
    <col min="14089" max="14089" width="8.25" style="183" customWidth="1"/>
    <col min="14090" max="14090" width="7.25" style="183" customWidth="1"/>
    <col min="14091" max="14091" width="2.5" style="183" customWidth="1"/>
    <col min="14092" max="14092" width="6.625" style="183" customWidth="1"/>
    <col min="14093" max="14093" width="5.5" style="183" customWidth="1"/>
    <col min="14094" max="14094" width="5.625" style="183" customWidth="1"/>
    <col min="14095" max="14095" width="5.5" style="183" customWidth="1"/>
    <col min="14096" max="14096" width="6" style="183" customWidth="1"/>
    <col min="14097" max="14099" width="6.25" style="183" customWidth="1"/>
    <col min="14100" max="14100" width="6.625" style="183" customWidth="1"/>
    <col min="14101" max="14101" width="6.25" style="183" customWidth="1"/>
    <col min="14102" max="14102" width="6.75" style="183" customWidth="1"/>
    <col min="14103" max="14103" width="7.625" style="183" customWidth="1"/>
    <col min="14104" max="14340" width="9" style="183"/>
    <col min="14341" max="14341" width="4" style="183" customWidth="1"/>
    <col min="14342" max="14342" width="15.75" style="183" customWidth="1"/>
    <col min="14343" max="14343" width="12.125" style="183" customWidth="1"/>
    <col min="14344" max="14344" width="6" style="183" customWidth="1"/>
    <col min="14345" max="14345" width="8.25" style="183" customWidth="1"/>
    <col min="14346" max="14346" width="7.25" style="183" customWidth="1"/>
    <col min="14347" max="14347" width="2.5" style="183" customWidth="1"/>
    <col min="14348" max="14348" width="6.625" style="183" customWidth="1"/>
    <col min="14349" max="14349" width="5.5" style="183" customWidth="1"/>
    <col min="14350" max="14350" width="5.625" style="183" customWidth="1"/>
    <col min="14351" max="14351" width="5.5" style="183" customWidth="1"/>
    <col min="14352" max="14352" width="6" style="183" customWidth="1"/>
    <col min="14353" max="14355" width="6.25" style="183" customWidth="1"/>
    <col min="14356" max="14356" width="6.625" style="183" customWidth="1"/>
    <col min="14357" max="14357" width="6.25" style="183" customWidth="1"/>
    <col min="14358" max="14358" width="6.75" style="183" customWidth="1"/>
    <col min="14359" max="14359" width="7.625" style="183" customWidth="1"/>
    <col min="14360" max="14596" width="9" style="183"/>
    <col min="14597" max="14597" width="4" style="183" customWidth="1"/>
    <col min="14598" max="14598" width="15.75" style="183" customWidth="1"/>
    <col min="14599" max="14599" width="12.125" style="183" customWidth="1"/>
    <col min="14600" max="14600" width="6" style="183" customWidth="1"/>
    <col min="14601" max="14601" width="8.25" style="183" customWidth="1"/>
    <col min="14602" max="14602" width="7.25" style="183" customWidth="1"/>
    <col min="14603" max="14603" width="2.5" style="183" customWidth="1"/>
    <col min="14604" max="14604" width="6.625" style="183" customWidth="1"/>
    <col min="14605" max="14605" width="5.5" style="183" customWidth="1"/>
    <col min="14606" max="14606" width="5.625" style="183" customWidth="1"/>
    <col min="14607" max="14607" width="5.5" style="183" customWidth="1"/>
    <col min="14608" max="14608" width="6" style="183" customWidth="1"/>
    <col min="14609" max="14611" width="6.25" style="183" customWidth="1"/>
    <col min="14612" max="14612" width="6.625" style="183" customWidth="1"/>
    <col min="14613" max="14613" width="6.25" style="183" customWidth="1"/>
    <col min="14614" max="14614" width="6.75" style="183" customWidth="1"/>
    <col min="14615" max="14615" width="7.625" style="183" customWidth="1"/>
    <col min="14616" max="14852" width="9" style="183"/>
    <col min="14853" max="14853" width="4" style="183" customWidth="1"/>
    <col min="14854" max="14854" width="15.75" style="183" customWidth="1"/>
    <col min="14855" max="14855" width="12.125" style="183" customWidth="1"/>
    <col min="14856" max="14856" width="6" style="183" customWidth="1"/>
    <col min="14857" max="14857" width="8.25" style="183" customWidth="1"/>
    <col min="14858" max="14858" width="7.25" style="183" customWidth="1"/>
    <col min="14859" max="14859" width="2.5" style="183" customWidth="1"/>
    <col min="14860" max="14860" width="6.625" style="183" customWidth="1"/>
    <col min="14861" max="14861" width="5.5" style="183" customWidth="1"/>
    <col min="14862" max="14862" width="5.625" style="183" customWidth="1"/>
    <col min="14863" max="14863" width="5.5" style="183" customWidth="1"/>
    <col min="14864" max="14864" width="6" style="183" customWidth="1"/>
    <col min="14865" max="14867" width="6.25" style="183" customWidth="1"/>
    <col min="14868" max="14868" width="6.625" style="183" customWidth="1"/>
    <col min="14869" max="14869" width="6.25" style="183" customWidth="1"/>
    <col min="14870" max="14870" width="6.75" style="183" customWidth="1"/>
    <col min="14871" max="14871" width="7.625" style="183" customWidth="1"/>
    <col min="14872" max="15108" width="9" style="183"/>
    <col min="15109" max="15109" width="4" style="183" customWidth="1"/>
    <col min="15110" max="15110" width="15.75" style="183" customWidth="1"/>
    <col min="15111" max="15111" width="12.125" style="183" customWidth="1"/>
    <col min="15112" max="15112" width="6" style="183" customWidth="1"/>
    <col min="15113" max="15113" width="8.25" style="183" customWidth="1"/>
    <col min="15114" max="15114" width="7.25" style="183" customWidth="1"/>
    <col min="15115" max="15115" width="2.5" style="183" customWidth="1"/>
    <col min="15116" max="15116" width="6.625" style="183" customWidth="1"/>
    <col min="15117" max="15117" width="5.5" style="183" customWidth="1"/>
    <col min="15118" max="15118" width="5.625" style="183" customWidth="1"/>
    <col min="15119" max="15119" width="5.5" style="183" customWidth="1"/>
    <col min="15120" max="15120" width="6" style="183" customWidth="1"/>
    <col min="15121" max="15123" width="6.25" style="183" customWidth="1"/>
    <col min="15124" max="15124" width="6.625" style="183" customWidth="1"/>
    <col min="15125" max="15125" width="6.25" style="183" customWidth="1"/>
    <col min="15126" max="15126" width="6.75" style="183" customWidth="1"/>
    <col min="15127" max="15127" width="7.625" style="183" customWidth="1"/>
    <col min="15128" max="15364" width="9" style="183"/>
    <col min="15365" max="15365" width="4" style="183" customWidth="1"/>
    <col min="15366" max="15366" width="15.75" style="183" customWidth="1"/>
    <col min="15367" max="15367" width="12.125" style="183" customWidth="1"/>
    <col min="15368" max="15368" width="6" style="183" customWidth="1"/>
    <col min="15369" max="15369" width="8.25" style="183" customWidth="1"/>
    <col min="15370" max="15370" width="7.25" style="183" customWidth="1"/>
    <col min="15371" max="15371" width="2.5" style="183" customWidth="1"/>
    <col min="15372" max="15372" width="6.625" style="183" customWidth="1"/>
    <col min="15373" max="15373" width="5.5" style="183" customWidth="1"/>
    <col min="15374" max="15374" width="5.625" style="183" customWidth="1"/>
    <col min="15375" max="15375" width="5.5" style="183" customWidth="1"/>
    <col min="15376" max="15376" width="6" style="183" customWidth="1"/>
    <col min="15377" max="15379" width="6.25" style="183" customWidth="1"/>
    <col min="15380" max="15380" width="6.625" style="183" customWidth="1"/>
    <col min="15381" max="15381" width="6.25" style="183" customWidth="1"/>
    <col min="15382" max="15382" width="6.75" style="183" customWidth="1"/>
    <col min="15383" max="15383" width="7.625" style="183" customWidth="1"/>
    <col min="15384" max="15620" width="9" style="183"/>
    <col min="15621" max="15621" width="4" style="183" customWidth="1"/>
    <col min="15622" max="15622" width="15.75" style="183" customWidth="1"/>
    <col min="15623" max="15623" width="12.125" style="183" customWidth="1"/>
    <col min="15624" max="15624" width="6" style="183" customWidth="1"/>
    <col min="15625" max="15625" width="8.25" style="183" customWidth="1"/>
    <col min="15626" max="15626" width="7.25" style="183" customWidth="1"/>
    <col min="15627" max="15627" width="2.5" style="183" customWidth="1"/>
    <col min="15628" max="15628" width="6.625" style="183" customWidth="1"/>
    <col min="15629" max="15629" width="5.5" style="183" customWidth="1"/>
    <col min="15630" max="15630" width="5.625" style="183" customWidth="1"/>
    <col min="15631" max="15631" width="5.5" style="183" customWidth="1"/>
    <col min="15632" max="15632" width="6" style="183" customWidth="1"/>
    <col min="15633" max="15635" width="6.25" style="183" customWidth="1"/>
    <col min="15636" max="15636" width="6.625" style="183" customWidth="1"/>
    <col min="15637" max="15637" width="6.25" style="183" customWidth="1"/>
    <col min="15638" max="15638" width="6.75" style="183" customWidth="1"/>
    <col min="15639" max="15639" width="7.625" style="183" customWidth="1"/>
    <col min="15640" max="15876" width="9" style="183"/>
    <col min="15877" max="15877" width="4" style="183" customWidth="1"/>
    <col min="15878" max="15878" width="15.75" style="183" customWidth="1"/>
    <col min="15879" max="15879" width="12.125" style="183" customWidth="1"/>
    <col min="15880" max="15880" width="6" style="183" customWidth="1"/>
    <col min="15881" max="15881" width="8.25" style="183" customWidth="1"/>
    <col min="15882" max="15882" width="7.25" style="183" customWidth="1"/>
    <col min="15883" max="15883" width="2.5" style="183" customWidth="1"/>
    <col min="15884" max="15884" width="6.625" style="183" customWidth="1"/>
    <col min="15885" max="15885" width="5.5" style="183" customWidth="1"/>
    <col min="15886" max="15886" width="5.625" style="183" customWidth="1"/>
    <col min="15887" max="15887" width="5.5" style="183" customWidth="1"/>
    <col min="15888" max="15888" width="6" style="183" customWidth="1"/>
    <col min="15889" max="15891" width="6.25" style="183" customWidth="1"/>
    <col min="15892" max="15892" width="6.625" style="183" customWidth="1"/>
    <col min="15893" max="15893" width="6.25" style="183" customWidth="1"/>
    <col min="15894" max="15894" width="6.75" style="183" customWidth="1"/>
    <col min="15895" max="15895" width="7.625" style="183" customWidth="1"/>
    <col min="15896" max="16132" width="9" style="183"/>
    <col min="16133" max="16133" width="4" style="183" customWidth="1"/>
    <col min="16134" max="16134" width="15.75" style="183" customWidth="1"/>
    <col min="16135" max="16135" width="12.125" style="183" customWidth="1"/>
    <col min="16136" max="16136" width="6" style="183" customWidth="1"/>
    <col min="16137" max="16137" width="8.25" style="183" customWidth="1"/>
    <col min="16138" max="16138" width="7.25" style="183" customWidth="1"/>
    <col min="16139" max="16139" width="2.5" style="183" customWidth="1"/>
    <col min="16140" max="16140" width="6.625" style="183" customWidth="1"/>
    <col min="16141" max="16141" width="5.5" style="183" customWidth="1"/>
    <col min="16142" max="16142" width="5.625" style="183" customWidth="1"/>
    <col min="16143" max="16143" width="5.5" style="183" customWidth="1"/>
    <col min="16144" max="16144" width="6" style="183" customWidth="1"/>
    <col min="16145" max="16147" width="6.25" style="183" customWidth="1"/>
    <col min="16148" max="16148" width="6.625" style="183" customWidth="1"/>
    <col min="16149" max="16149" width="6.25" style="183" customWidth="1"/>
    <col min="16150" max="16150" width="6.75" style="183" customWidth="1"/>
    <col min="16151" max="16151" width="7.625" style="183" customWidth="1"/>
    <col min="16152" max="16384" width="9" style="183"/>
  </cols>
  <sheetData>
    <row r="1" spans="1:29" ht="18" customHeight="1">
      <c r="A1" s="182" t="s">
        <v>303</v>
      </c>
      <c r="B1" s="133"/>
      <c r="C1" s="133"/>
      <c r="D1" s="281"/>
      <c r="E1" s="281"/>
      <c r="F1" s="281"/>
      <c r="G1" s="277"/>
      <c r="H1" s="277"/>
      <c r="I1" s="277"/>
      <c r="J1" s="277"/>
      <c r="K1" s="277"/>
      <c r="L1" s="277"/>
      <c r="M1" s="277"/>
      <c r="T1" s="184" t="s">
        <v>340</v>
      </c>
      <c r="U1" s="184"/>
    </row>
    <row r="2" spans="1:29" s="302" customFormat="1" ht="16.149999999999999" customHeight="1">
      <c r="B2" s="298"/>
      <c r="C2" s="298"/>
      <c r="D2" s="299"/>
      <c r="E2" s="299"/>
      <c r="F2" s="299"/>
      <c r="G2" s="300"/>
      <c r="H2" s="300"/>
      <c r="I2" s="300"/>
      <c r="J2" s="300"/>
      <c r="K2" s="300"/>
      <c r="L2" s="300"/>
      <c r="M2" s="300"/>
      <c r="N2" s="301"/>
      <c r="O2" s="301"/>
      <c r="P2" s="301"/>
      <c r="Q2" s="301"/>
      <c r="R2" s="301"/>
      <c r="S2" s="301"/>
      <c r="T2" s="184"/>
      <c r="U2" s="184"/>
    </row>
    <row r="3" spans="1:29">
      <c r="A3" s="134" t="s">
        <v>304</v>
      </c>
      <c r="B3" s="185"/>
      <c r="C3" s="185"/>
      <c r="D3" s="282"/>
      <c r="E3" s="282"/>
      <c r="F3" s="282"/>
      <c r="G3" s="278"/>
      <c r="H3" s="278"/>
      <c r="I3" s="278"/>
      <c r="J3" s="278"/>
      <c r="K3" s="278"/>
      <c r="L3" s="286"/>
      <c r="M3" s="286"/>
      <c r="N3" s="287"/>
      <c r="T3" s="186"/>
      <c r="U3" s="184"/>
      <c r="V3" s="187"/>
      <c r="W3" s="187"/>
    </row>
    <row r="4" spans="1:29" s="292" customFormat="1" ht="17.25" customHeight="1">
      <c r="A4" s="290" t="s">
        <v>296</v>
      </c>
      <c r="B4" s="289"/>
      <c r="C4" s="289" t="s">
        <v>297</v>
      </c>
      <c r="D4" s="290" t="s">
        <v>300</v>
      </c>
      <c r="E4" s="274"/>
      <c r="F4" s="274"/>
      <c r="G4" s="291" t="s">
        <v>249</v>
      </c>
      <c r="H4" s="936" t="s">
        <v>204</v>
      </c>
      <c r="I4" s="936"/>
      <c r="J4" s="936"/>
      <c r="K4" s="936" t="s">
        <v>202</v>
      </c>
      <c r="L4" s="936"/>
      <c r="M4" s="936"/>
      <c r="N4" s="936" t="s">
        <v>203</v>
      </c>
      <c r="O4" s="936"/>
      <c r="P4" s="936"/>
      <c r="Q4" s="936" t="s">
        <v>205</v>
      </c>
      <c r="R4" s="936"/>
      <c r="S4" s="936"/>
      <c r="T4" s="293" t="s">
        <v>301</v>
      </c>
      <c r="U4" s="184"/>
      <c r="V4" s="302"/>
      <c r="W4" s="302"/>
      <c r="X4" s="302"/>
      <c r="Y4" s="302"/>
      <c r="Z4" s="302"/>
    </row>
    <row r="5" spans="1:29" ht="17.25" customHeight="1">
      <c r="A5" s="188" t="s">
        <v>292</v>
      </c>
      <c r="B5" s="188"/>
      <c r="C5" s="188"/>
      <c r="D5" s="276" t="s">
        <v>299</v>
      </c>
      <c r="E5" s="275" t="s">
        <v>7</v>
      </c>
      <c r="F5" s="275" t="s">
        <v>298</v>
      </c>
      <c r="G5" s="189" t="s">
        <v>252</v>
      </c>
      <c r="H5" s="288">
        <v>1</v>
      </c>
      <c r="I5" s="288">
        <v>2</v>
      </c>
      <c r="J5" s="288">
        <v>3</v>
      </c>
      <c r="K5" s="288">
        <v>1</v>
      </c>
      <c r="L5" s="288">
        <v>2</v>
      </c>
      <c r="M5" s="288">
        <v>3</v>
      </c>
      <c r="N5" s="288">
        <v>1</v>
      </c>
      <c r="O5" s="288">
        <v>2</v>
      </c>
      <c r="P5" s="288">
        <v>3</v>
      </c>
      <c r="Q5" s="288">
        <v>1</v>
      </c>
      <c r="R5" s="288">
        <v>2</v>
      </c>
      <c r="S5" s="288">
        <v>3</v>
      </c>
      <c r="T5" s="294" t="s">
        <v>302</v>
      </c>
      <c r="U5" s="184"/>
      <c r="V5" s="187"/>
      <c r="W5" s="187"/>
    </row>
    <row r="6" spans="1:29" ht="5.25" customHeight="1">
      <c r="A6" s="187"/>
      <c r="B6" s="187"/>
      <c r="C6" s="187"/>
      <c r="D6" s="283"/>
      <c r="E6" s="283"/>
      <c r="F6" s="283"/>
      <c r="G6" s="191"/>
      <c r="H6" s="192"/>
      <c r="I6" s="279"/>
      <c r="J6" s="279"/>
      <c r="K6" s="279"/>
      <c r="L6" s="279"/>
      <c r="M6" s="279"/>
      <c r="N6" s="279"/>
      <c r="O6" s="279"/>
      <c r="P6" s="279"/>
      <c r="Q6" s="279"/>
      <c r="R6" s="279"/>
      <c r="S6" s="279"/>
      <c r="T6" s="210"/>
      <c r="U6" s="184"/>
      <c r="V6" s="302"/>
      <c r="W6" s="302"/>
      <c r="X6" s="302"/>
      <c r="Y6" s="302"/>
      <c r="Z6" s="302"/>
    </row>
    <row r="7" spans="1:29">
      <c r="A7" s="485">
        <v>1</v>
      </c>
      <c r="B7" s="480" t="s">
        <v>5</v>
      </c>
      <c r="C7" s="480"/>
      <c r="D7" s="481"/>
      <c r="G7" s="363"/>
      <c r="H7" s="191"/>
      <c r="I7" s="195"/>
      <c r="J7" s="195"/>
      <c r="K7" s="195"/>
      <c r="L7" s="191"/>
      <c r="M7" s="191"/>
      <c r="N7" s="191"/>
      <c r="O7" s="195"/>
      <c r="P7" s="195"/>
      <c r="Q7" s="195"/>
      <c r="R7" s="195"/>
      <c r="S7" s="195"/>
      <c r="T7" s="195"/>
      <c r="U7" s="184"/>
      <c r="V7" s="187"/>
      <c r="W7" s="187"/>
      <c r="AA7" s="194"/>
      <c r="AB7" s="194"/>
      <c r="AC7" s="194"/>
    </row>
    <row r="8" spans="1:29" s="187" customFormat="1" ht="15" customHeight="1">
      <c r="A8" s="485">
        <v>2</v>
      </c>
      <c r="B8" s="482" t="s">
        <v>10</v>
      </c>
      <c r="C8" s="480" t="s">
        <v>44</v>
      </c>
      <c r="D8" s="483">
        <v>1</v>
      </c>
      <c r="E8" s="399">
        <v>0.3</v>
      </c>
      <c r="F8" s="399" t="s">
        <v>6</v>
      </c>
      <c r="G8" s="363"/>
      <c r="H8" s="195"/>
      <c r="I8" s="195"/>
      <c r="J8" s="195"/>
      <c r="K8" s="195"/>
      <c r="L8" s="195"/>
      <c r="M8" s="195"/>
      <c r="N8" s="195"/>
      <c r="O8" s="195"/>
      <c r="P8" s="195"/>
      <c r="Q8" s="195"/>
      <c r="R8" s="195"/>
      <c r="S8" s="195"/>
      <c r="T8" s="195"/>
      <c r="U8" s="195"/>
      <c r="V8" s="302"/>
      <c r="W8" s="302"/>
      <c r="X8" s="302"/>
      <c r="Y8" s="302"/>
      <c r="Z8" s="302"/>
      <c r="AA8" s="361"/>
      <c r="AB8" s="361"/>
      <c r="AC8" s="361"/>
    </row>
    <row r="9" spans="1:29" s="187" customFormat="1" ht="15" customHeight="1">
      <c r="A9" s="485">
        <v>3</v>
      </c>
      <c r="B9" s="480" t="s">
        <v>10</v>
      </c>
      <c r="C9" s="480" t="s">
        <v>44</v>
      </c>
      <c r="D9" s="481">
        <v>2</v>
      </c>
      <c r="E9" s="485">
        <v>0.3</v>
      </c>
      <c r="F9" s="485">
        <v>0.3</v>
      </c>
      <c r="G9" s="363"/>
      <c r="H9" s="195"/>
      <c r="I9" s="195"/>
      <c r="J9" s="195"/>
      <c r="K9" s="195"/>
      <c r="L9" s="195"/>
      <c r="M9" s="195"/>
      <c r="N9" s="195"/>
      <c r="O9" s="195"/>
      <c r="P9" s="195"/>
      <c r="Q9" s="195"/>
      <c r="R9" s="195"/>
      <c r="S9" s="195"/>
      <c r="T9" s="195"/>
      <c r="U9" s="195"/>
      <c r="X9" s="183"/>
      <c r="Y9" s="183"/>
      <c r="Z9" s="183"/>
      <c r="AA9" s="361"/>
      <c r="AB9" s="361"/>
      <c r="AC9" s="361"/>
    </row>
    <row r="10" spans="1:29" s="187" customFormat="1" ht="15" customHeight="1">
      <c r="A10" s="485">
        <v>4</v>
      </c>
      <c r="B10" s="482" t="s">
        <v>10</v>
      </c>
      <c r="C10" s="480" t="s">
        <v>52</v>
      </c>
      <c r="D10" s="483">
        <v>1</v>
      </c>
      <c r="E10" s="399">
        <v>0.6</v>
      </c>
      <c r="F10" s="399" t="s">
        <v>6</v>
      </c>
      <c r="G10" s="363"/>
      <c r="H10" s="195"/>
      <c r="I10" s="195"/>
      <c r="J10" s="195"/>
      <c r="K10" s="195"/>
      <c r="L10" s="195"/>
      <c r="M10" s="195"/>
      <c r="N10" s="195"/>
      <c r="O10" s="195"/>
      <c r="P10" s="195"/>
      <c r="Q10" s="195"/>
      <c r="R10" s="195"/>
      <c r="S10" s="195"/>
      <c r="T10" s="195"/>
      <c r="U10" s="195"/>
      <c r="V10" s="302"/>
      <c r="W10" s="302"/>
      <c r="X10" s="302"/>
      <c r="Y10" s="302"/>
      <c r="Z10" s="302"/>
      <c r="AA10" s="361"/>
      <c r="AB10" s="361"/>
      <c r="AC10" s="361"/>
    </row>
    <row r="11" spans="1:29" s="187" customFormat="1" ht="15" customHeight="1">
      <c r="A11" s="485">
        <v>5</v>
      </c>
      <c r="B11" s="480" t="s">
        <v>10</v>
      </c>
      <c r="C11" s="480" t="s">
        <v>52</v>
      </c>
      <c r="D11" s="481">
        <v>2</v>
      </c>
      <c r="E11" s="485">
        <v>0.6</v>
      </c>
      <c r="F11" s="485">
        <v>0.6</v>
      </c>
      <c r="G11" s="363"/>
      <c r="H11" s="195"/>
      <c r="I11" s="195"/>
      <c r="J11" s="195"/>
      <c r="K11" s="195"/>
      <c r="L11" s="195"/>
      <c r="M11" s="195"/>
      <c r="N11" s="195"/>
      <c r="O11" s="195"/>
      <c r="P11" s="195"/>
      <c r="Q11" s="195"/>
      <c r="R11" s="195"/>
      <c r="S11" s="195"/>
      <c r="T11" s="195"/>
      <c r="U11" s="195"/>
      <c r="X11" s="183"/>
      <c r="Y11" s="183"/>
      <c r="Z11" s="183"/>
      <c r="AA11" s="361"/>
      <c r="AB11" s="361"/>
      <c r="AC11" s="361"/>
    </row>
    <row r="12" spans="1:29" s="187" customFormat="1" ht="15" customHeight="1">
      <c r="A12" s="485">
        <v>6</v>
      </c>
      <c r="B12" s="480" t="s">
        <v>53</v>
      </c>
      <c r="C12" s="480" t="s">
        <v>46</v>
      </c>
      <c r="D12" s="481">
        <v>2</v>
      </c>
      <c r="E12" s="485" t="s">
        <v>48</v>
      </c>
      <c r="F12" s="485" t="s">
        <v>48</v>
      </c>
      <c r="G12" s="363"/>
      <c r="H12" s="195"/>
      <c r="I12" s="195"/>
      <c r="J12" s="195"/>
      <c r="K12" s="195"/>
      <c r="L12" s="195"/>
      <c r="M12" s="195"/>
      <c r="N12" s="195"/>
      <c r="O12" s="195"/>
      <c r="P12" s="195"/>
      <c r="Q12" s="195"/>
      <c r="R12" s="195"/>
      <c r="S12" s="195"/>
      <c r="T12" s="195"/>
      <c r="U12" s="195"/>
      <c r="V12" s="302"/>
      <c r="W12" s="302"/>
      <c r="X12" s="302"/>
      <c r="Y12" s="302"/>
      <c r="Z12" s="302"/>
      <c r="AA12" s="361"/>
      <c r="AB12" s="361"/>
      <c r="AC12" s="361"/>
    </row>
    <row r="13" spans="1:29" s="187" customFormat="1" ht="16.5" customHeight="1">
      <c r="A13" s="485">
        <v>7</v>
      </c>
      <c r="B13" s="480" t="s">
        <v>53</v>
      </c>
      <c r="C13" s="480" t="s">
        <v>45</v>
      </c>
      <c r="D13" s="481">
        <v>2</v>
      </c>
      <c r="E13" s="485" t="s">
        <v>47</v>
      </c>
      <c r="F13" s="485" t="s">
        <v>47</v>
      </c>
      <c r="G13" s="363"/>
      <c r="H13" s="195"/>
      <c r="I13" s="195"/>
      <c r="J13" s="195"/>
      <c r="K13" s="195"/>
      <c r="L13" s="195"/>
      <c r="M13" s="195"/>
      <c r="N13" s="195"/>
      <c r="O13" s="195"/>
      <c r="P13" s="195"/>
      <c r="Q13" s="195"/>
      <c r="R13" s="195"/>
      <c r="S13" s="195"/>
      <c r="T13" s="195"/>
      <c r="U13" s="195"/>
      <c r="X13" s="183"/>
      <c r="Y13" s="183"/>
      <c r="Z13" s="183"/>
      <c r="AA13" s="361"/>
      <c r="AB13" s="361"/>
      <c r="AC13" s="361"/>
    </row>
    <row r="14" spans="1:29" s="187" customFormat="1" ht="17.25" customHeight="1">
      <c r="A14" s="485">
        <v>8</v>
      </c>
      <c r="B14" s="480" t="s">
        <v>49</v>
      </c>
      <c r="C14" s="480" t="s">
        <v>52</v>
      </c>
      <c r="D14" s="481">
        <v>1</v>
      </c>
      <c r="E14" s="485">
        <v>0.4</v>
      </c>
      <c r="F14" s="485" t="s">
        <v>6</v>
      </c>
      <c r="G14" s="363"/>
      <c r="H14" s="195"/>
      <c r="I14" s="195"/>
      <c r="J14" s="195"/>
      <c r="K14" s="195"/>
      <c r="L14" s="195"/>
      <c r="M14" s="195"/>
      <c r="N14" s="195"/>
      <c r="O14" s="195"/>
      <c r="P14" s="195"/>
      <c r="Q14" s="195"/>
      <c r="R14" s="195"/>
      <c r="S14" s="195"/>
      <c r="T14" s="195"/>
      <c r="U14" s="195"/>
      <c r="V14" s="302"/>
      <c r="W14" s="302"/>
      <c r="X14" s="302"/>
      <c r="Y14" s="302"/>
      <c r="Z14" s="302"/>
      <c r="AA14" s="361"/>
      <c r="AB14" s="361"/>
      <c r="AC14" s="361"/>
    </row>
    <row r="15" spans="1:29" s="187" customFormat="1" ht="30" customHeight="1">
      <c r="A15" s="514">
        <v>9</v>
      </c>
      <c r="B15" s="515" t="s">
        <v>357</v>
      </c>
      <c r="C15" s="516" t="s">
        <v>358</v>
      </c>
      <c r="D15" s="517">
        <v>2</v>
      </c>
      <c r="E15" s="518" t="s">
        <v>359</v>
      </c>
      <c r="F15" s="514" t="s">
        <v>360</v>
      </c>
      <c r="G15" s="363"/>
      <c r="H15" s="195"/>
      <c r="I15" s="195"/>
      <c r="J15" s="195"/>
      <c r="K15" s="195"/>
      <c r="L15" s="195"/>
      <c r="M15" s="195"/>
      <c r="N15" s="195"/>
      <c r="O15" s="195"/>
      <c r="P15" s="195"/>
      <c r="Q15" s="195"/>
      <c r="R15" s="195"/>
      <c r="S15" s="195"/>
      <c r="T15" s="195"/>
      <c r="U15" s="195"/>
      <c r="X15" s="183"/>
      <c r="Y15" s="183"/>
      <c r="Z15" s="183"/>
      <c r="AA15" s="361"/>
      <c r="AB15" s="361"/>
      <c r="AC15" s="361"/>
    </row>
    <row r="16" spans="1:29" s="187" customFormat="1" ht="15" customHeight="1">
      <c r="A16" s="519">
        <v>10</v>
      </c>
      <c r="B16" s="520" t="s">
        <v>361</v>
      </c>
      <c r="C16" s="520"/>
      <c r="D16" s="521">
        <v>1</v>
      </c>
      <c r="E16" s="522" t="s">
        <v>362</v>
      </c>
      <c r="F16" s="519"/>
      <c r="G16" s="363"/>
      <c r="H16" s="195"/>
      <c r="I16" s="195"/>
      <c r="J16" s="195"/>
      <c r="K16" s="195"/>
      <c r="L16" s="195"/>
      <c r="M16" s="195"/>
      <c r="N16" s="195"/>
      <c r="O16" s="195"/>
      <c r="P16" s="195"/>
      <c r="Q16" s="195"/>
      <c r="R16" s="195"/>
      <c r="S16" s="195"/>
      <c r="T16" s="195"/>
      <c r="U16" s="195"/>
      <c r="V16" s="523"/>
      <c r="W16" s="523"/>
      <c r="X16" s="523"/>
      <c r="Y16" s="523"/>
      <c r="Z16" s="523"/>
      <c r="AA16" s="361"/>
      <c r="AB16" s="361"/>
      <c r="AC16" s="361"/>
    </row>
    <row r="17" spans="1:29" ht="15" customHeight="1">
      <c r="A17" s="197"/>
      <c r="B17" s="201" t="s">
        <v>291</v>
      </c>
      <c r="C17" s="200"/>
      <c r="D17" s="334"/>
      <c r="E17" s="334"/>
      <c r="F17" s="334"/>
      <c r="G17" s="295"/>
      <c r="H17" s="297"/>
      <c r="I17" s="297"/>
      <c r="J17" s="297"/>
      <c r="K17" s="297"/>
      <c r="L17" s="297"/>
      <c r="M17" s="297"/>
      <c r="N17" s="297"/>
      <c r="O17" s="297"/>
      <c r="P17" s="297"/>
      <c r="Q17" s="297"/>
      <c r="R17" s="297"/>
      <c r="S17" s="297"/>
      <c r="T17" s="297"/>
      <c r="U17" s="364"/>
      <c r="V17" s="187"/>
      <c r="W17" s="187"/>
      <c r="AA17" s="194"/>
      <c r="AB17" s="194"/>
      <c r="AC17" s="194"/>
    </row>
    <row r="18" spans="1:29" ht="15" customHeight="1">
      <c r="A18" s="197"/>
      <c r="B18" s="201" t="s">
        <v>256</v>
      </c>
      <c r="C18" s="200"/>
      <c r="D18" s="334"/>
      <c r="E18" s="334"/>
      <c r="F18" s="334"/>
      <c r="G18" s="295"/>
      <c r="H18" s="297"/>
      <c r="I18" s="297"/>
      <c r="J18" s="297"/>
      <c r="K18" s="297"/>
      <c r="L18" s="297"/>
      <c r="M18" s="297"/>
      <c r="N18" s="297"/>
      <c r="O18" s="297"/>
      <c r="P18" s="297"/>
      <c r="Q18" s="297"/>
      <c r="R18" s="297"/>
      <c r="S18" s="297"/>
      <c r="T18" s="297"/>
      <c r="U18" s="364"/>
      <c r="V18" s="302"/>
      <c r="W18" s="302"/>
      <c r="X18" s="302"/>
      <c r="Y18" s="302"/>
      <c r="Z18" s="302"/>
      <c r="AA18" s="194"/>
      <c r="AB18" s="194"/>
      <c r="AC18" s="194"/>
    </row>
    <row r="19" spans="1:29" ht="15" customHeight="1">
      <c r="A19" s="197"/>
      <c r="B19" s="201" t="s">
        <v>257</v>
      </c>
      <c r="C19" s="200"/>
      <c r="D19" s="334"/>
      <c r="E19" s="334"/>
      <c r="F19" s="334"/>
      <c r="G19" s="295"/>
      <c r="H19" s="297"/>
      <c r="I19" s="297"/>
      <c r="J19" s="297"/>
      <c r="K19" s="297"/>
      <c r="L19" s="297"/>
      <c r="M19" s="297"/>
      <c r="N19" s="297"/>
      <c r="O19" s="297"/>
      <c r="P19" s="297"/>
      <c r="Q19" s="297"/>
      <c r="R19" s="297"/>
      <c r="S19" s="297"/>
      <c r="T19" s="297"/>
      <c r="U19" s="364"/>
      <c r="V19" s="187"/>
      <c r="W19" s="187"/>
      <c r="AA19" s="194"/>
      <c r="AB19" s="194"/>
      <c r="AC19" s="194"/>
    </row>
    <row r="20" spans="1:29" ht="15" customHeight="1">
      <c r="A20" s="198"/>
      <c r="B20" s="203" t="s">
        <v>258</v>
      </c>
      <c r="C20" s="202"/>
      <c r="D20" s="335"/>
      <c r="E20" s="335"/>
      <c r="F20" s="335"/>
      <c r="G20" s="296"/>
      <c r="H20" s="202"/>
      <c r="I20" s="362"/>
      <c r="J20" s="362"/>
      <c r="K20" s="296"/>
      <c r="L20" s="296"/>
      <c r="M20" s="296"/>
      <c r="N20" s="296"/>
      <c r="O20" s="202"/>
      <c r="P20" s="296"/>
      <c r="Q20" s="296"/>
      <c r="R20" s="202"/>
      <c r="S20" s="296"/>
      <c r="T20" s="296"/>
      <c r="U20" s="431"/>
      <c r="V20" s="199"/>
      <c r="W20" s="199"/>
      <c r="X20" s="194"/>
      <c r="Y20" s="194"/>
      <c r="AA20" s="194"/>
      <c r="AB20" s="194"/>
      <c r="AC20" s="194"/>
    </row>
    <row r="21" spans="1:29">
      <c r="A21" s="213"/>
      <c r="B21" s="213"/>
      <c r="C21" s="196"/>
      <c r="D21" s="283"/>
      <c r="E21" s="283"/>
      <c r="F21" s="283"/>
      <c r="G21" s="279"/>
      <c r="H21" s="279"/>
      <c r="V21" s="193"/>
      <c r="W21" s="193"/>
      <c r="X21" s="194"/>
      <c r="Y21" s="194"/>
      <c r="AA21" s="194"/>
      <c r="AB21" s="194"/>
      <c r="AC21" s="194"/>
    </row>
    <row r="22" spans="1:29">
      <c r="A22" s="213"/>
      <c r="B22" s="213"/>
      <c r="C22" s="196"/>
      <c r="D22" s="283"/>
      <c r="E22" s="283"/>
      <c r="F22" s="283"/>
      <c r="G22" s="279"/>
      <c r="H22" s="279"/>
      <c r="V22" s="193"/>
      <c r="W22" s="193"/>
      <c r="X22" s="194"/>
      <c r="Y22" s="194"/>
      <c r="AA22" s="194"/>
      <c r="AB22" s="194"/>
      <c r="AC22" s="194"/>
    </row>
  </sheetData>
  <mergeCells count="4">
    <mergeCell ref="H4:J4"/>
    <mergeCell ref="K4:M4"/>
    <mergeCell ref="N4:P4"/>
    <mergeCell ref="Q4:S4"/>
  </mergeCells>
  <pageMargins left="0.31496062992125984" right="0.11811023622047245" top="0.78740157480314965" bottom="0.59055118110236227" header="0.31496062992125984" footer="0.39370078740157483"/>
  <pageSetup paperSize="9" scale="88" orientation="landscape" horizontalDpi="1200" verticalDpi="1200" r:id="rId1"/>
  <headerFooter>
    <oddFooter>&amp;C&amp;"Arial,Normal"&amp;10NBR Nordic Beet Research</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Q22"/>
  <sheetViews>
    <sheetView showGridLines="0" zoomScaleNormal="100" zoomScaleSheetLayoutView="100" workbookViewId="0">
      <selection activeCell="K34" sqref="K34"/>
    </sheetView>
  </sheetViews>
  <sheetFormatPr defaultColWidth="9" defaultRowHeight="15.75"/>
  <cols>
    <col min="1" max="1" width="4" style="183" customWidth="1"/>
    <col min="2" max="2" width="18.25" style="183" customWidth="1"/>
    <col min="3" max="3" width="12" style="183" customWidth="1"/>
    <col min="4" max="4" width="7" style="211" customWidth="1"/>
    <col min="5" max="5" width="15.625" style="211" customWidth="1"/>
    <col min="6" max="6" width="13.625" style="211" customWidth="1"/>
    <col min="7" max="7" width="11.125" style="280" customWidth="1"/>
    <col min="8" max="8" width="16.625" style="183" customWidth="1"/>
    <col min="9" max="9" width="9.625" style="183" customWidth="1"/>
    <col min="10" max="10" width="8.75" style="183" customWidth="1"/>
    <col min="11" max="11" width="24" style="183" customWidth="1"/>
    <col min="12" max="248" width="9" style="183"/>
    <col min="249" max="249" width="4" style="183" customWidth="1"/>
    <col min="250" max="250" width="15.75" style="183" customWidth="1"/>
    <col min="251" max="251" width="12.125" style="183" customWidth="1"/>
    <col min="252" max="252" width="6" style="183" customWidth="1"/>
    <col min="253" max="253" width="8.25" style="183" customWidth="1"/>
    <col min="254" max="254" width="7.25" style="183" customWidth="1"/>
    <col min="255" max="255" width="2.5" style="183" customWidth="1"/>
    <col min="256" max="256" width="6.625" style="183" customWidth="1"/>
    <col min="257" max="257" width="5.5" style="183" customWidth="1"/>
    <col min="258" max="258" width="5.625" style="183" customWidth="1"/>
    <col min="259" max="259" width="5.5" style="183" customWidth="1"/>
    <col min="260" max="260" width="6" style="183" customWidth="1"/>
    <col min="261" max="263" width="6.25" style="183" customWidth="1"/>
    <col min="264" max="264" width="6.625" style="183" customWidth="1"/>
    <col min="265" max="265" width="6.25" style="183" customWidth="1"/>
    <col min="266" max="266" width="6.75" style="183" customWidth="1"/>
    <col min="267" max="267" width="7.625" style="183" customWidth="1"/>
    <col min="268" max="504" width="9" style="183"/>
    <col min="505" max="505" width="4" style="183" customWidth="1"/>
    <col min="506" max="506" width="15.75" style="183" customWidth="1"/>
    <col min="507" max="507" width="12.125" style="183" customWidth="1"/>
    <col min="508" max="508" width="6" style="183" customWidth="1"/>
    <col min="509" max="509" width="8.25" style="183" customWidth="1"/>
    <col min="510" max="510" width="7.25" style="183" customWidth="1"/>
    <col min="511" max="511" width="2.5" style="183" customWidth="1"/>
    <col min="512" max="512" width="6.625" style="183" customWidth="1"/>
    <col min="513" max="513" width="5.5" style="183" customWidth="1"/>
    <col min="514" max="514" width="5.625" style="183" customWidth="1"/>
    <col min="515" max="515" width="5.5" style="183" customWidth="1"/>
    <col min="516" max="516" width="6" style="183" customWidth="1"/>
    <col min="517" max="519" width="6.25" style="183" customWidth="1"/>
    <col min="520" max="520" width="6.625" style="183" customWidth="1"/>
    <col min="521" max="521" width="6.25" style="183" customWidth="1"/>
    <col min="522" max="522" width="6.75" style="183" customWidth="1"/>
    <col min="523" max="523" width="7.625" style="183" customWidth="1"/>
    <col min="524" max="760" width="9" style="183"/>
    <col min="761" max="761" width="4" style="183" customWidth="1"/>
    <col min="762" max="762" width="15.75" style="183" customWidth="1"/>
    <col min="763" max="763" width="12.125" style="183" customWidth="1"/>
    <col min="764" max="764" width="6" style="183" customWidth="1"/>
    <col min="765" max="765" width="8.25" style="183" customWidth="1"/>
    <col min="766" max="766" width="7.25" style="183" customWidth="1"/>
    <col min="767" max="767" width="2.5" style="183" customWidth="1"/>
    <col min="768" max="768" width="6.625" style="183" customWidth="1"/>
    <col min="769" max="769" width="5.5" style="183" customWidth="1"/>
    <col min="770" max="770" width="5.625" style="183" customWidth="1"/>
    <col min="771" max="771" width="5.5" style="183" customWidth="1"/>
    <col min="772" max="772" width="6" style="183" customWidth="1"/>
    <col min="773" max="775" width="6.25" style="183" customWidth="1"/>
    <col min="776" max="776" width="6.625" style="183" customWidth="1"/>
    <col min="777" max="777" width="6.25" style="183" customWidth="1"/>
    <col min="778" max="778" width="6.75" style="183" customWidth="1"/>
    <col min="779" max="779" width="7.625" style="183" customWidth="1"/>
    <col min="780" max="1016" width="9" style="183"/>
    <col min="1017" max="1017" width="4" style="183" customWidth="1"/>
    <col min="1018" max="1018" width="15.75" style="183" customWidth="1"/>
    <col min="1019" max="1019" width="12.125" style="183" customWidth="1"/>
    <col min="1020" max="1020" width="6" style="183" customWidth="1"/>
    <col min="1021" max="1021" width="8.25" style="183" customWidth="1"/>
    <col min="1022" max="1022" width="7.25" style="183" customWidth="1"/>
    <col min="1023" max="1023" width="2.5" style="183" customWidth="1"/>
    <col min="1024" max="1024" width="6.625" style="183" customWidth="1"/>
    <col min="1025" max="1025" width="5.5" style="183" customWidth="1"/>
    <col min="1026" max="1026" width="5.625" style="183" customWidth="1"/>
    <col min="1027" max="1027" width="5.5" style="183" customWidth="1"/>
    <col min="1028" max="1028" width="6" style="183" customWidth="1"/>
    <col min="1029" max="1031" width="6.25" style="183" customWidth="1"/>
    <col min="1032" max="1032" width="6.625" style="183" customWidth="1"/>
    <col min="1033" max="1033" width="6.25" style="183" customWidth="1"/>
    <col min="1034" max="1034" width="6.75" style="183" customWidth="1"/>
    <col min="1035" max="1035" width="7.625" style="183" customWidth="1"/>
    <col min="1036" max="1272" width="9" style="183"/>
    <col min="1273" max="1273" width="4" style="183" customWidth="1"/>
    <col min="1274" max="1274" width="15.75" style="183" customWidth="1"/>
    <col min="1275" max="1275" width="12.125" style="183" customWidth="1"/>
    <col min="1276" max="1276" width="6" style="183" customWidth="1"/>
    <col min="1277" max="1277" width="8.25" style="183" customWidth="1"/>
    <col min="1278" max="1278" width="7.25" style="183" customWidth="1"/>
    <col min="1279" max="1279" width="2.5" style="183" customWidth="1"/>
    <col min="1280" max="1280" width="6.625" style="183" customWidth="1"/>
    <col min="1281" max="1281" width="5.5" style="183" customWidth="1"/>
    <col min="1282" max="1282" width="5.625" style="183" customWidth="1"/>
    <col min="1283" max="1283" width="5.5" style="183" customWidth="1"/>
    <col min="1284" max="1284" width="6" style="183" customWidth="1"/>
    <col min="1285" max="1287" width="6.25" style="183" customWidth="1"/>
    <col min="1288" max="1288" width="6.625" style="183" customWidth="1"/>
    <col min="1289" max="1289" width="6.25" style="183" customWidth="1"/>
    <col min="1290" max="1290" width="6.75" style="183" customWidth="1"/>
    <col min="1291" max="1291" width="7.625" style="183" customWidth="1"/>
    <col min="1292" max="1528" width="9" style="183"/>
    <col min="1529" max="1529" width="4" style="183" customWidth="1"/>
    <col min="1530" max="1530" width="15.75" style="183" customWidth="1"/>
    <col min="1531" max="1531" width="12.125" style="183" customWidth="1"/>
    <col min="1532" max="1532" width="6" style="183" customWidth="1"/>
    <col min="1533" max="1533" width="8.25" style="183" customWidth="1"/>
    <col min="1534" max="1534" width="7.25" style="183" customWidth="1"/>
    <col min="1535" max="1535" width="2.5" style="183" customWidth="1"/>
    <col min="1536" max="1536" width="6.625" style="183" customWidth="1"/>
    <col min="1537" max="1537" width="5.5" style="183" customWidth="1"/>
    <col min="1538" max="1538" width="5.625" style="183" customWidth="1"/>
    <col min="1539" max="1539" width="5.5" style="183" customWidth="1"/>
    <col min="1540" max="1540" width="6" style="183" customWidth="1"/>
    <col min="1541" max="1543" width="6.25" style="183" customWidth="1"/>
    <col min="1544" max="1544" width="6.625" style="183" customWidth="1"/>
    <col min="1545" max="1545" width="6.25" style="183" customWidth="1"/>
    <col min="1546" max="1546" width="6.75" style="183" customWidth="1"/>
    <col min="1547" max="1547" width="7.625" style="183" customWidth="1"/>
    <col min="1548" max="1784" width="9" style="183"/>
    <col min="1785" max="1785" width="4" style="183" customWidth="1"/>
    <col min="1786" max="1786" width="15.75" style="183" customWidth="1"/>
    <col min="1787" max="1787" width="12.125" style="183" customWidth="1"/>
    <col min="1788" max="1788" width="6" style="183" customWidth="1"/>
    <col min="1789" max="1789" width="8.25" style="183" customWidth="1"/>
    <col min="1790" max="1790" width="7.25" style="183" customWidth="1"/>
    <col min="1791" max="1791" width="2.5" style="183" customWidth="1"/>
    <col min="1792" max="1792" width="6.625" style="183" customWidth="1"/>
    <col min="1793" max="1793" width="5.5" style="183" customWidth="1"/>
    <col min="1794" max="1794" width="5.625" style="183" customWidth="1"/>
    <col min="1795" max="1795" width="5.5" style="183" customWidth="1"/>
    <col min="1796" max="1796" width="6" style="183" customWidth="1"/>
    <col min="1797" max="1799" width="6.25" style="183" customWidth="1"/>
    <col min="1800" max="1800" width="6.625" style="183" customWidth="1"/>
    <col min="1801" max="1801" width="6.25" style="183" customWidth="1"/>
    <col min="1802" max="1802" width="6.75" style="183" customWidth="1"/>
    <col min="1803" max="1803" width="7.625" style="183" customWidth="1"/>
    <col min="1804" max="2040" width="9" style="183"/>
    <col min="2041" max="2041" width="4" style="183" customWidth="1"/>
    <col min="2042" max="2042" width="15.75" style="183" customWidth="1"/>
    <col min="2043" max="2043" width="12.125" style="183" customWidth="1"/>
    <col min="2044" max="2044" width="6" style="183" customWidth="1"/>
    <col min="2045" max="2045" width="8.25" style="183" customWidth="1"/>
    <col min="2046" max="2046" width="7.25" style="183" customWidth="1"/>
    <col min="2047" max="2047" width="2.5" style="183" customWidth="1"/>
    <col min="2048" max="2048" width="6.625" style="183" customWidth="1"/>
    <col min="2049" max="2049" width="5.5" style="183" customWidth="1"/>
    <col min="2050" max="2050" width="5.625" style="183" customWidth="1"/>
    <col min="2051" max="2051" width="5.5" style="183" customWidth="1"/>
    <col min="2052" max="2052" width="6" style="183" customWidth="1"/>
    <col min="2053" max="2055" width="6.25" style="183" customWidth="1"/>
    <col min="2056" max="2056" width="6.625" style="183" customWidth="1"/>
    <col min="2057" max="2057" width="6.25" style="183" customWidth="1"/>
    <col min="2058" max="2058" width="6.75" style="183" customWidth="1"/>
    <col min="2059" max="2059" width="7.625" style="183" customWidth="1"/>
    <col min="2060" max="2296" width="9" style="183"/>
    <col min="2297" max="2297" width="4" style="183" customWidth="1"/>
    <col min="2298" max="2298" width="15.75" style="183" customWidth="1"/>
    <col min="2299" max="2299" width="12.125" style="183" customWidth="1"/>
    <col min="2300" max="2300" width="6" style="183" customWidth="1"/>
    <col min="2301" max="2301" width="8.25" style="183" customWidth="1"/>
    <col min="2302" max="2302" width="7.25" style="183" customWidth="1"/>
    <col min="2303" max="2303" width="2.5" style="183" customWidth="1"/>
    <col min="2304" max="2304" width="6.625" style="183" customWidth="1"/>
    <col min="2305" max="2305" width="5.5" style="183" customWidth="1"/>
    <col min="2306" max="2306" width="5.625" style="183" customWidth="1"/>
    <col min="2307" max="2307" width="5.5" style="183" customWidth="1"/>
    <col min="2308" max="2308" width="6" style="183" customWidth="1"/>
    <col min="2309" max="2311" width="6.25" style="183" customWidth="1"/>
    <col min="2312" max="2312" width="6.625" style="183" customWidth="1"/>
    <col min="2313" max="2313" width="6.25" style="183" customWidth="1"/>
    <col min="2314" max="2314" width="6.75" style="183" customWidth="1"/>
    <col min="2315" max="2315" width="7.625" style="183" customWidth="1"/>
    <col min="2316" max="2552" width="9" style="183"/>
    <col min="2553" max="2553" width="4" style="183" customWidth="1"/>
    <col min="2554" max="2554" width="15.75" style="183" customWidth="1"/>
    <col min="2555" max="2555" width="12.125" style="183" customWidth="1"/>
    <col min="2556" max="2556" width="6" style="183" customWidth="1"/>
    <col min="2557" max="2557" width="8.25" style="183" customWidth="1"/>
    <col min="2558" max="2558" width="7.25" style="183" customWidth="1"/>
    <col min="2559" max="2559" width="2.5" style="183" customWidth="1"/>
    <col min="2560" max="2560" width="6.625" style="183" customWidth="1"/>
    <col min="2561" max="2561" width="5.5" style="183" customWidth="1"/>
    <col min="2562" max="2562" width="5.625" style="183" customWidth="1"/>
    <col min="2563" max="2563" width="5.5" style="183" customWidth="1"/>
    <col min="2564" max="2564" width="6" style="183" customWidth="1"/>
    <col min="2565" max="2567" width="6.25" style="183" customWidth="1"/>
    <col min="2568" max="2568" width="6.625" style="183" customWidth="1"/>
    <col min="2569" max="2569" width="6.25" style="183" customWidth="1"/>
    <col min="2570" max="2570" width="6.75" style="183" customWidth="1"/>
    <col min="2571" max="2571" width="7.625" style="183" customWidth="1"/>
    <col min="2572" max="2808" width="9" style="183"/>
    <col min="2809" max="2809" width="4" style="183" customWidth="1"/>
    <col min="2810" max="2810" width="15.75" style="183" customWidth="1"/>
    <col min="2811" max="2811" width="12.125" style="183" customWidth="1"/>
    <col min="2812" max="2812" width="6" style="183" customWidth="1"/>
    <col min="2813" max="2813" width="8.25" style="183" customWidth="1"/>
    <col min="2814" max="2814" width="7.25" style="183" customWidth="1"/>
    <col min="2815" max="2815" width="2.5" style="183" customWidth="1"/>
    <col min="2816" max="2816" width="6.625" style="183" customWidth="1"/>
    <col min="2817" max="2817" width="5.5" style="183" customWidth="1"/>
    <col min="2818" max="2818" width="5.625" style="183" customWidth="1"/>
    <col min="2819" max="2819" width="5.5" style="183" customWidth="1"/>
    <col min="2820" max="2820" width="6" style="183" customWidth="1"/>
    <col min="2821" max="2823" width="6.25" style="183" customWidth="1"/>
    <col min="2824" max="2824" width="6.625" style="183" customWidth="1"/>
    <col min="2825" max="2825" width="6.25" style="183" customWidth="1"/>
    <col min="2826" max="2826" width="6.75" style="183" customWidth="1"/>
    <col min="2827" max="2827" width="7.625" style="183" customWidth="1"/>
    <col min="2828" max="3064" width="9" style="183"/>
    <col min="3065" max="3065" width="4" style="183" customWidth="1"/>
    <col min="3066" max="3066" width="15.75" style="183" customWidth="1"/>
    <col min="3067" max="3067" width="12.125" style="183" customWidth="1"/>
    <col min="3068" max="3068" width="6" style="183" customWidth="1"/>
    <col min="3069" max="3069" width="8.25" style="183" customWidth="1"/>
    <col min="3070" max="3070" width="7.25" style="183" customWidth="1"/>
    <col min="3071" max="3071" width="2.5" style="183" customWidth="1"/>
    <col min="3072" max="3072" width="6.625" style="183" customWidth="1"/>
    <col min="3073" max="3073" width="5.5" style="183" customWidth="1"/>
    <col min="3074" max="3074" width="5.625" style="183" customWidth="1"/>
    <col min="3075" max="3075" width="5.5" style="183" customWidth="1"/>
    <col min="3076" max="3076" width="6" style="183" customWidth="1"/>
    <col min="3077" max="3079" width="6.25" style="183" customWidth="1"/>
    <col min="3080" max="3080" width="6.625" style="183" customWidth="1"/>
    <col min="3081" max="3081" width="6.25" style="183" customWidth="1"/>
    <col min="3082" max="3082" width="6.75" style="183" customWidth="1"/>
    <col min="3083" max="3083" width="7.625" style="183" customWidth="1"/>
    <col min="3084" max="3320" width="9" style="183"/>
    <col min="3321" max="3321" width="4" style="183" customWidth="1"/>
    <col min="3322" max="3322" width="15.75" style="183" customWidth="1"/>
    <col min="3323" max="3323" width="12.125" style="183" customWidth="1"/>
    <col min="3324" max="3324" width="6" style="183" customWidth="1"/>
    <col min="3325" max="3325" width="8.25" style="183" customWidth="1"/>
    <col min="3326" max="3326" width="7.25" style="183" customWidth="1"/>
    <col min="3327" max="3327" width="2.5" style="183" customWidth="1"/>
    <col min="3328" max="3328" width="6.625" style="183" customWidth="1"/>
    <col min="3329" max="3329" width="5.5" style="183" customWidth="1"/>
    <col min="3330" max="3330" width="5.625" style="183" customWidth="1"/>
    <col min="3331" max="3331" width="5.5" style="183" customWidth="1"/>
    <col min="3332" max="3332" width="6" style="183" customWidth="1"/>
    <col min="3333" max="3335" width="6.25" style="183" customWidth="1"/>
    <col min="3336" max="3336" width="6.625" style="183" customWidth="1"/>
    <col min="3337" max="3337" width="6.25" style="183" customWidth="1"/>
    <col min="3338" max="3338" width="6.75" style="183" customWidth="1"/>
    <col min="3339" max="3339" width="7.625" style="183" customWidth="1"/>
    <col min="3340" max="3576" width="9" style="183"/>
    <col min="3577" max="3577" width="4" style="183" customWidth="1"/>
    <col min="3578" max="3578" width="15.75" style="183" customWidth="1"/>
    <col min="3579" max="3579" width="12.125" style="183" customWidth="1"/>
    <col min="3580" max="3580" width="6" style="183" customWidth="1"/>
    <col min="3581" max="3581" width="8.25" style="183" customWidth="1"/>
    <col min="3582" max="3582" width="7.25" style="183" customWidth="1"/>
    <col min="3583" max="3583" width="2.5" style="183" customWidth="1"/>
    <col min="3584" max="3584" width="6.625" style="183" customWidth="1"/>
    <col min="3585" max="3585" width="5.5" style="183" customWidth="1"/>
    <col min="3586" max="3586" width="5.625" style="183" customWidth="1"/>
    <col min="3587" max="3587" width="5.5" style="183" customWidth="1"/>
    <col min="3588" max="3588" width="6" style="183" customWidth="1"/>
    <col min="3589" max="3591" width="6.25" style="183" customWidth="1"/>
    <col min="3592" max="3592" width="6.625" style="183" customWidth="1"/>
    <col min="3593" max="3593" width="6.25" style="183" customWidth="1"/>
    <col min="3594" max="3594" width="6.75" style="183" customWidth="1"/>
    <col min="3595" max="3595" width="7.625" style="183" customWidth="1"/>
    <col min="3596" max="3832" width="9" style="183"/>
    <col min="3833" max="3833" width="4" style="183" customWidth="1"/>
    <col min="3834" max="3834" width="15.75" style="183" customWidth="1"/>
    <col min="3835" max="3835" width="12.125" style="183" customWidth="1"/>
    <col min="3836" max="3836" width="6" style="183" customWidth="1"/>
    <col min="3837" max="3837" width="8.25" style="183" customWidth="1"/>
    <col min="3838" max="3838" width="7.25" style="183" customWidth="1"/>
    <col min="3839" max="3839" width="2.5" style="183" customWidth="1"/>
    <col min="3840" max="3840" width="6.625" style="183" customWidth="1"/>
    <col min="3841" max="3841" width="5.5" style="183" customWidth="1"/>
    <col min="3842" max="3842" width="5.625" style="183" customWidth="1"/>
    <col min="3843" max="3843" width="5.5" style="183" customWidth="1"/>
    <col min="3844" max="3844" width="6" style="183" customWidth="1"/>
    <col min="3845" max="3847" width="6.25" style="183" customWidth="1"/>
    <col min="3848" max="3848" width="6.625" style="183" customWidth="1"/>
    <col min="3849" max="3849" width="6.25" style="183" customWidth="1"/>
    <col min="3850" max="3850" width="6.75" style="183" customWidth="1"/>
    <col min="3851" max="3851" width="7.625" style="183" customWidth="1"/>
    <col min="3852" max="4088" width="9" style="183"/>
    <col min="4089" max="4089" width="4" style="183" customWidth="1"/>
    <col min="4090" max="4090" width="15.75" style="183" customWidth="1"/>
    <col min="4091" max="4091" width="12.125" style="183" customWidth="1"/>
    <col min="4092" max="4092" width="6" style="183" customWidth="1"/>
    <col min="4093" max="4093" width="8.25" style="183" customWidth="1"/>
    <col min="4094" max="4094" width="7.25" style="183" customWidth="1"/>
    <col min="4095" max="4095" width="2.5" style="183" customWidth="1"/>
    <col min="4096" max="4096" width="6.625" style="183" customWidth="1"/>
    <col min="4097" max="4097" width="5.5" style="183" customWidth="1"/>
    <col min="4098" max="4098" width="5.625" style="183" customWidth="1"/>
    <col min="4099" max="4099" width="5.5" style="183" customWidth="1"/>
    <col min="4100" max="4100" width="6" style="183" customWidth="1"/>
    <col min="4101" max="4103" width="6.25" style="183" customWidth="1"/>
    <col min="4104" max="4104" width="6.625" style="183" customWidth="1"/>
    <col min="4105" max="4105" width="6.25" style="183" customWidth="1"/>
    <col min="4106" max="4106" width="6.75" style="183" customWidth="1"/>
    <col min="4107" max="4107" width="7.625" style="183" customWidth="1"/>
    <col min="4108" max="4344" width="9" style="183"/>
    <col min="4345" max="4345" width="4" style="183" customWidth="1"/>
    <col min="4346" max="4346" width="15.75" style="183" customWidth="1"/>
    <col min="4347" max="4347" width="12.125" style="183" customWidth="1"/>
    <col min="4348" max="4348" width="6" style="183" customWidth="1"/>
    <col min="4349" max="4349" width="8.25" style="183" customWidth="1"/>
    <col min="4350" max="4350" width="7.25" style="183" customWidth="1"/>
    <col min="4351" max="4351" width="2.5" style="183" customWidth="1"/>
    <col min="4352" max="4352" width="6.625" style="183" customWidth="1"/>
    <col min="4353" max="4353" width="5.5" style="183" customWidth="1"/>
    <col min="4354" max="4354" width="5.625" style="183" customWidth="1"/>
    <col min="4355" max="4355" width="5.5" style="183" customWidth="1"/>
    <col min="4356" max="4356" width="6" style="183" customWidth="1"/>
    <col min="4357" max="4359" width="6.25" style="183" customWidth="1"/>
    <col min="4360" max="4360" width="6.625" style="183" customWidth="1"/>
    <col min="4361" max="4361" width="6.25" style="183" customWidth="1"/>
    <col min="4362" max="4362" width="6.75" style="183" customWidth="1"/>
    <col min="4363" max="4363" width="7.625" style="183" customWidth="1"/>
    <col min="4364" max="4600" width="9" style="183"/>
    <col min="4601" max="4601" width="4" style="183" customWidth="1"/>
    <col min="4602" max="4602" width="15.75" style="183" customWidth="1"/>
    <col min="4603" max="4603" width="12.125" style="183" customWidth="1"/>
    <col min="4604" max="4604" width="6" style="183" customWidth="1"/>
    <col min="4605" max="4605" width="8.25" style="183" customWidth="1"/>
    <col min="4606" max="4606" width="7.25" style="183" customWidth="1"/>
    <col min="4607" max="4607" width="2.5" style="183" customWidth="1"/>
    <col min="4608" max="4608" width="6.625" style="183" customWidth="1"/>
    <col min="4609" max="4609" width="5.5" style="183" customWidth="1"/>
    <col min="4610" max="4610" width="5.625" style="183" customWidth="1"/>
    <col min="4611" max="4611" width="5.5" style="183" customWidth="1"/>
    <col min="4612" max="4612" width="6" style="183" customWidth="1"/>
    <col min="4613" max="4615" width="6.25" style="183" customWidth="1"/>
    <col min="4616" max="4616" width="6.625" style="183" customWidth="1"/>
    <col min="4617" max="4617" width="6.25" style="183" customWidth="1"/>
    <col min="4618" max="4618" width="6.75" style="183" customWidth="1"/>
    <col min="4619" max="4619" width="7.625" style="183" customWidth="1"/>
    <col min="4620" max="4856" width="9" style="183"/>
    <col min="4857" max="4857" width="4" style="183" customWidth="1"/>
    <col min="4858" max="4858" width="15.75" style="183" customWidth="1"/>
    <col min="4859" max="4859" width="12.125" style="183" customWidth="1"/>
    <col min="4860" max="4860" width="6" style="183" customWidth="1"/>
    <col min="4861" max="4861" width="8.25" style="183" customWidth="1"/>
    <col min="4862" max="4862" width="7.25" style="183" customWidth="1"/>
    <col min="4863" max="4863" width="2.5" style="183" customWidth="1"/>
    <col min="4864" max="4864" width="6.625" style="183" customWidth="1"/>
    <col min="4865" max="4865" width="5.5" style="183" customWidth="1"/>
    <col min="4866" max="4866" width="5.625" style="183" customWidth="1"/>
    <col min="4867" max="4867" width="5.5" style="183" customWidth="1"/>
    <col min="4868" max="4868" width="6" style="183" customWidth="1"/>
    <col min="4869" max="4871" width="6.25" style="183" customWidth="1"/>
    <col min="4872" max="4872" width="6.625" style="183" customWidth="1"/>
    <col min="4873" max="4873" width="6.25" style="183" customWidth="1"/>
    <col min="4874" max="4874" width="6.75" style="183" customWidth="1"/>
    <col min="4875" max="4875" width="7.625" style="183" customWidth="1"/>
    <col min="4876" max="5112" width="9" style="183"/>
    <col min="5113" max="5113" width="4" style="183" customWidth="1"/>
    <col min="5114" max="5114" width="15.75" style="183" customWidth="1"/>
    <col min="5115" max="5115" width="12.125" style="183" customWidth="1"/>
    <col min="5116" max="5116" width="6" style="183" customWidth="1"/>
    <col min="5117" max="5117" width="8.25" style="183" customWidth="1"/>
    <col min="5118" max="5118" width="7.25" style="183" customWidth="1"/>
    <col min="5119" max="5119" width="2.5" style="183" customWidth="1"/>
    <col min="5120" max="5120" width="6.625" style="183" customWidth="1"/>
    <col min="5121" max="5121" width="5.5" style="183" customWidth="1"/>
    <col min="5122" max="5122" width="5.625" style="183" customWidth="1"/>
    <col min="5123" max="5123" width="5.5" style="183" customWidth="1"/>
    <col min="5124" max="5124" width="6" style="183" customWidth="1"/>
    <col min="5125" max="5127" width="6.25" style="183" customWidth="1"/>
    <col min="5128" max="5128" width="6.625" style="183" customWidth="1"/>
    <col min="5129" max="5129" width="6.25" style="183" customWidth="1"/>
    <col min="5130" max="5130" width="6.75" style="183" customWidth="1"/>
    <col min="5131" max="5131" width="7.625" style="183" customWidth="1"/>
    <col min="5132" max="5368" width="9" style="183"/>
    <col min="5369" max="5369" width="4" style="183" customWidth="1"/>
    <col min="5370" max="5370" width="15.75" style="183" customWidth="1"/>
    <col min="5371" max="5371" width="12.125" style="183" customWidth="1"/>
    <col min="5372" max="5372" width="6" style="183" customWidth="1"/>
    <col min="5373" max="5373" width="8.25" style="183" customWidth="1"/>
    <col min="5374" max="5374" width="7.25" style="183" customWidth="1"/>
    <col min="5375" max="5375" width="2.5" style="183" customWidth="1"/>
    <col min="5376" max="5376" width="6.625" style="183" customWidth="1"/>
    <col min="5377" max="5377" width="5.5" style="183" customWidth="1"/>
    <col min="5378" max="5378" width="5.625" style="183" customWidth="1"/>
    <col min="5379" max="5379" width="5.5" style="183" customWidth="1"/>
    <col min="5380" max="5380" width="6" style="183" customWidth="1"/>
    <col min="5381" max="5383" width="6.25" style="183" customWidth="1"/>
    <col min="5384" max="5384" width="6.625" style="183" customWidth="1"/>
    <col min="5385" max="5385" width="6.25" style="183" customWidth="1"/>
    <col min="5386" max="5386" width="6.75" style="183" customWidth="1"/>
    <col min="5387" max="5387" width="7.625" style="183" customWidth="1"/>
    <col min="5388" max="5624" width="9" style="183"/>
    <col min="5625" max="5625" width="4" style="183" customWidth="1"/>
    <col min="5626" max="5626" width="15.75" style="183" customWidth="1"/>
    <col min="5627" max="5627" width="12.125" style="183" customWidth="1"/>
    <col min="5628" max="5628" width="6" style="183" customWidth="1"/>
    <col min="5629" max="5629" width="8.25" style="183" customWidth="1"/>
    <col min="5630" max="5630" width="7.25" style="183" customWidth="1"/>
    <col min="5631" max="5631" width="2.5" style="183" customWidth="1"/>
    <col min="5632" max="5632" width="6.625" style="183" customWidth="1"/>
    <col min="5633" max="5633" width="5.5" style="183" customWidth="1"/>
    <col min="5634" max="5634" width="5.625" style="183" customWidth="1"/>
    <col min="5635" max="5635" width="5.5" style="183" customWidth="1"/>
    <col min="5636" max="5636" width="6" style="183" customWidth="1"/>
    <col min="5637" max="5639" width="6.25" style="183" customWidth="1"/>
    <col min="5640" max="5640" width="6.625" style="183" customWidth="1"/>
    <col min="5641" max="5641" width="6.25" style="183" customWidth="1"/>
    <col min="5642" max="5642" width="6.75" style="183" customWidth="1"/>
    <col min="5643" max="5643" width="7.625" style="183" customWidth="1"/>
    <col min="5644" max="5880" width="9" style="183"/>
    <col min="5881" max="5881" width="4" style="183" customWidth="1"/>
    <col min="5882" max="5882" width="15.75" style="183" customWidth="1"/>
    <col min="5883" max="5883" width="12.125" style="183" customWidth="1"/>
    <col min="5884" max="5884" width="6" style="183" customWidth="1"/>
    <col min="5885" max="5885" width="8.25" style="183" customWidth="1"/>
    <col min="5886" max="5886" width="7.25" style="183" customWidth="1"/>
    <col min="5887" max="5887" width="2.5" style="183" customWidth="1"/>
    <col min="5888" max="5888" width="6.625" style="183" customWidth="1"/>
    <col min="5889" max="5889" width="5.5" style="183" customWidth="1"/>
    <col min="5890" max="5890" width="5.625" style="183" customWidth="1"/>
    <col min="5891" max="5891" width="5.5" style="183" customWidth="1"/>
    <col min="5892" max="5892" width="6" style="183" customWidth="1"/>
    <col min="5893" max="5895" width="6.25" style="183" customWidth="1"/>
    <col min="5896" max="5896" width="6.625" style="183" customWidth="1"/>
    <col min="5897" max="5897" width="6.25" style="183" customWidth="1"/>
    <col min="5898" max="5898" width="6.75" style="183" customWidth="1"/>
    <col min="5899" max="5899" width="7.625" style="183" customWidth="1"/>
    <col min="5900" max="6136" width="9" style="183"/>
    <col min="6137" max="6137" width="4" style="183" customWidth="1"/>
    <col min="6138" max="6138" width="15.75" style="183" customWidth="1"/>
    <col min="6139" max="6139" width="12.125" style="183" customWidth="1"/>
    <col min="6140" max="6140" width="6" style="183" customWidth="1"/>
    <col min="6141" max="6141" width="8.25" style="183" customWidth="1"/>
    <col min="6142" max="6142" width="7.25" style="183" customWidth="1"/>
    <col min="6143" max="6143" width="2.5" style="183" customWidth="1"/>
    <col min="6144" max="6144" width="6.625" style="183" customWidth="1"/>
    <col min="6145" max="6145" width="5.5" style="183" customWidth="1"/>
    <col min="6146" max="6146" width="5.625" style="183" customWidth="1"/>
    <col min="6147" max="6147" width="5.5" style="183" customWidth="1"/>
    <col min="6148" max="6148" width="6" style="183" customWidth="1"/>
    <col min="6149" max="6151" width="6.25" style="183" customWidth="1"/>
    <col min="6152" max="6152" width="6.625" style="183" customWidth="1"/>
    <col min="6153" max="6153" width="6.25" style="183" customWidth="1"/>
    <col min="6154" max="6154" width="6.75" style="183" customWidth="1"/>
    <col min="6155" max="6155" width="7.625" style="183" customWidth="1"/>
    <col min="6156" max="6392" width="9" style="183"/>
    <col min="6393" max="6393" width="4" style="183" customWidth="1"/>
    <col min="6394" max="6394" width="15.75" style="183" customWidth="1"/>
    <col min="6395" max="6395" width="12.125" style="183" customWidth="1"/>
    <col min="6396" max="6396" width="6" style="183" customWidth="1"/>
    <col min="6397" max="6397" width="8.25" style="183" customWidth="1"/>
    <col min="6398" max="6398" width="7.25" style="183" customWidth="1"/>
    <col min="6399" max="6399" width="2.5" style="183" customWidth="1"/>
    <col min="6400" max="6400" width="6.625" style="183" customWidth="1"/>
    <col min="6401" max="6401" width="5.5" style="183" customWidth="1"/>
    <col min="6402" max="6402" width="5.625" style="183" customWidth="1"/>
    <col min="6403" max="6403" width="5.5" style="183" customWidth="1"/>
    <col min="6404" max="6404" width="6" style="183" customWidth="1"/>
    <col min="6405" max="6407" width="6.25" style="183" customWidth="1"/>
    <col min="6408" max="6408" width="6.625" style="183" customWidth="1"/>
    <col min="6409" max="6409" width="6.25" style="183" customWidth="1"/>
    <col min="6410" max="6410" width="6.75" style="183" customWidth="1"/>
    <col min="6411" max="6411" width="7.625" style="183" customWidth="1"/>
    <col min="6412" max="6648" width="9" style="183"/>
    <col min="6649" max="6649" width="4" style="183" customWidth="1"/>
    <col min="6650" max="6650" width="15.75" style="183" customWidth="1"/>
    <col min="6651" max="6651" width="12.125" style="183" customWidth="1"/>
    <col min="6652" max="6652" width="6" style="183" customWidth="1"/>
    <col min="6653" max="6653" width="8.25" style="183" customWidth="1"/>
    <col min="6654" max="6654" width="7.25" style="183" customWidth="1"/>
    <col min="6655" max="6655" width="2.5" style="183" customWidth="1"/>
    <col min="6656" max="6656" width="6.625" style="183" customWidth="1"/>
    <col min="6657" max="6657" width="5.5" style="183" customWidth="1"/>
    <col min="6658" max="6658" width="5.625" style="183" customWidth="1"/>
    <col min="6659" max="6659" width="5.5" style="183" customWidth="1"/>
    <col min="6660" max="6660" width="6" style="183" customWidth="1"/>
    <col min="6661" max="6663" width="6.25" style="183" customWidth="1"/>
    <col min="6664" max="6664" width="6.625" style="183" customWidth="1"/>
    <col min="6665" max="6665" width="6.25" style="183" customWidth="1"/>
    <col min="6666" max="6666" width="6.75" style="183" customWidth="1"/>
    <col min="6667" max="6667" width="7.625" style="183" customWidth="1"/>
    <col min="6668" max="6904" width="9" style="183"/>
    <col min="6905" max="6905" width="4" style="183" customWidth="1"/>
    <col min="6906" max="6906" width="15.75" style="183" customWidth="1"/>
    <col min="6907" max="6907" width="12.125" style="183" customWidth="1"/>
    <col min="6908" max="6908" width="6" style="183" customWidth="1"/>
    <col min="6909" max="6909" width="8.25" style="183" customWidth="1"/>
    <col min="6910" max="6910" width="7.25" style="183" customWidth="1"/>
    <col min="6911" max="6911" width="2.5" style="183" customWidth="1"/>
    <col min="6912" max="6912" width="6.625" style="183" customWidth="1"/>
    <col min="6913" max="6913" width="5.5" style="183" customWidth="1"/>
    <col min="6914" max="6914" width="5.625" style="183" customWidth="1"/>
    <col min="6915" max="6915" width="5.5" style="183" customWidth="1"/>
    <col min="6916" max="6916" width="6" style="183" customWidth="1"/>
    <col min="6917" max="6919" width="6.25" style="183" customWidth="1"/>
    <col min="6920" max="6920" width="6.625" style="183" customWidth="1"/>
    <col min="6921" max="6921" width="6.25" style="183" customWidth="1"/>
    <col min="6922" max="6922" width="6.75" style="183" customWidth="1"/>
    <col min="6923" max="6923" width="7.625" style="183" customWidth="1"/>
    <col min="6924" max="7160" width="9" style="183"/>
    <col min="7161" max="7161" width="4" style="183" customWidth="1"/>
    <col min="7162" max="7162" width="15.75" style="183" customWidth="1"/>
    <col min="7163" max="7163" width="12.125" style="183" customWidth="1"/>
    <col min="7164" max="7164" width="6" style="183" customWidth="1"/>
    <col min="7165" max="7165" width="8.25" style="183" customWidth="1"/>
    <col min="7166" max="7166" width="7.25" style="183" customWidth="1"/>
    <col min="7167" max="7167" width="2.5" style="183" customWidth="1"/>
    <col min="7168" max="7168" width="6.625" style="183" customWidth="1"/>
    <col min="7169" max="7169" width="5.5" style="183" customWidth="1"/>
    <col min="7170" max="7170" width="5.625" style="183" customWidth="1"/>
    <col min="7171" max="7171" width="5.5" style="183" customWidth="1"/>
    <col min="7172" max="7172" width="6" style="183" customWidth="1"/>
    <col min="7173" max="7175" width="6.25" style="183" customWidth="1"/>
    <col min="7176" max="7176" width="6.625" style="183" customWidth="1"/>
    <col min="7177" max="7177" width="6.25" style="183" customWidth="1"/>
    <col min="7178" max="7178" width="6.75" style="183" customWidth="1"/>
    <col min="7179" max="7179" width="7.625" style="183" customWidth="1"/>
    <col min="7180" max="7416" width="9" style="183"/>
    <col min="7417" max="7417" width="4" style="183" customWidth="1"/>
    <col min="7418" max="7418" width="15.75" style="183" customWidth="1"/>
    <col min="7419" max="7419" width="12.125" style="183" customWidth="1"/>
    <col min="7420" max="7420" width="6" style="183" customWidth="1"/>
    <col min="7421" max="7421" width="8.25" style="183" customWidth="1"/>
    <col min="7422" max="7422" width="7.25" style="183" customWidth="1"/>
    <col min="7423" max="7423" width="2.5" style="183" customWidth="1"/>
    <col min="7424" max="7424" width="6.625" style="183" customWidth="1"/>
    <col min="7425" max="7425" width="5.5" style="183" customWidth="1"/>
    <col min="7426" max="7426" width="5.625" style="183" customWidth="1"/>
    <col min="7427" max="7427" width="5.5" style="183" customWidth="1"/>
    <col min="7428" max="7428" width="6" style="183" customWidth="1"/>
    <col min="7429" max="7431" width="6.25" style="183" customWidth="1"/>
    <col min="7432" max="7432" width="6.625" style="183" customWidth="1"/>
    <col min="7433" max="7433" width="6.25" style="183" customWidth="1"/>
    <col min="7434" max="7434" width="6.75" style="183" customWidth="1"/>
    <col min="7435" max="7435" width="7.625" style="183" customWidth="1"/>
    <col min="7436" max="7672" width="9" style="183"/>
    <col min="7673" max="7673" width="4" style="183" customWidth="1"/>
    <col min="7674" max="7674" width="15.75" style="183" customWidth="1"/>
    <col min="7675" max="7675" width="12.125" style="183" customWidth="1"/>
    <col min="7676" max="7676" width="6" style="183" customWidth="1"/>
    <col min="7677" max="7677" width="8.25" style="183" customWidth="1"/>
    <col min="7678" max="7678" width="7.25" style="183" customWidth="1"/>
    <col min="7679" max="7679" width="2.5" style="183" customWidth="1"/>
    <col min="7680" max="7680" width="6.625" style="183" customWidth="1"/>
    <col min="7681" max="7681" width="5.5" style="183" customWidth="1"/>
    <col min="7682" max="7682" width="5.625" style="183" customWidth="1"/>
    <col min="7683" max="7683" width="5.5" style="183" customWidth="1"/>
    <col min="7684" max="7684" width="6" style="183" customWidth="1"/>
    <col min="7685" max="7687" width="6.25" style="183" customWidth="1"/>
    <col min="7688" max="7688" width="6.625" style="183" customWidth="1"/>
    <col min="7689" max="7689" width="6.25" style="183" customWidth="1"/>
    <col min="7690" max="7690" width="6.75" style="183" customWidth="1"/>
    <col min="7691" max="7691" width="7.625" style="183" customWidth="1"/>
    <col min="7692" max="7928" width="9" style="183"/>
    <col min="7929" max="7929" width="4" style="183" customWidth="1"/>
    <col min="7930" max="7930" width="15.75" style="183" customWidth="1"/>
    <col min="7931" max="7931" width="12.125" style="183" customWidth="1"/>
    <col min="7932" max="7932" width="6" style="183" customWidth="1"/>
    <col min="7933" max="7933" width="8.25" style="183" customWidth="1"/>
    <col min="7934" max="7934" width="7.25" style="183" customWidth="1"/>
    <col min="7935" max="7935" width="2.5" style="183" customWidth="1"/>
    <col min="7936" max="7936" width="6.625" style="183" customWidth="1"/>
    <col min="7937" max="7937" width="5.5" style="183" customWidth="1"/>
    <col min="7938" max="7938" width="5.625" style="183" customWidth="1"/>
    <col min="7939" max="7939" width="5.5" style="183" customWidth="1"/>
    <col min="7940" max="7940" width="6" style="183" customWidth="1"/>
    <col min="7941" max="7943" width="6.25" style="183" customWidth="1"/>
    <col min="7944" max="7944" width="6.625" style="183" customWidth="1"/>
    <col min="7945" max="7945" width="6.25" style="183" customWidth="1"/>
    <col min="7946" max="7946" width="6.75" style="183" customWidth="1"/>
    <col min="7947" max="7947" width="7.625" style="183" customWidth="1"/>
    <col min="7948" max="8184" width="9" style="183"/>
    <col min="8185" max="8185" width="4" style="183" customWidth="1"/>
    <col min="8186" max="8186" width="15.75" style="183" customWidth="1"/>
    <col min="8187" max="8187" width="12.125" style="183" customWidth="1"/>
    <col min="8188" max="8188" width="6" style="183" customWidth="1"/>
    <col min="8189" max="8189" width="8.25" style="183" customWidth="1"/>
    <col min="8190" max="8190" width="7.25" style="183" customWidth="1"/>
    <col min="8191" max="8191" width="2.5" style="183" customWidth="1"/>
    <col min="8192" max="8192" width="6.625" style="183" customWidth="1"/>
    <col min="8193" max="8193" width="5.5" style="183" customWidth="1"/>
    <col min="8194" max="8194" width="5.625" style="183" customWidth="1"/>
    <col min="8195" max="8195" width="5.5" style="183" customWidth="1"/>
    <col min="8196" max="8196" width="6" style="183" customWidth="1"/>
    <col min="8197" max="8199" width="6.25" style="183" customWidth="1"/>
    <col min="8200" max="8200" width="6.625" style="183" customWidth="1"/>
    <col min="8201" max="8201" width="6.25" style="183" customWidth="1"/>
    <col min="8202" max="8202" width="6.75" style="183" customWidth="1"/>
    <col min="8203" max="8203" width="7.625" style="183" customWidth="1"/>
    <col min="8204" max="8440" width="9" style="183"/>
    <col min="8441" max="8441" width="4" style="183" customWidth="1"/>
    <col min="8442" max="8442" width="15.75" style="183" customWidth="1"/>
    <col min="8443" max="8443" width="12.125" style="183" customWidth="1"/>
    <col min="8444" max="8444" width="6" style="183" customWidth="1"/>
    <col min="8445" max="8445" width="8.25" style="183" customWidth="1"/>
    <col min="8446" max="8446" width="7.25" style="183" customWidth="1"/>
    <col min="8447" max="8447" width="2.5" style="183" customWidth="1"/>
    <col min="8448" max="8448" width="6.625" style="183" customWidth="1"/>
    <col min="8449" max="8449" width="5.5" style="183" customWidth="1"/>
    <col min="8450" max="8450" width="5.625" style="183" customWidth="1"/>
    <col min="8451" max="8451" width="5.5" style="183" customWidth="1"/>
    <col min="8452" max="8452" width="6" style="183" customWidth="1"/>
    <col min="8453" max="8455" width="6.25" style="183" customWidth="1"/>
    <col min="8456" max="8456" width="6.625" style="183" customWidth="1"/>
    <col min="8457" max="8457" width="6.25" style="183" customWidth="1"/>
    <col min="8458" max="8458" width="6.75" style="183" customWidth="1"/>
    <col min="8459" max="8459" width="7.625" style="183" customWidth="1"/>
    <col min="8460" max="8696" width="9" style="183"/>
    <col min="8697" max="8697" width="4" style="183" customWidth="1"/>
    <col min="8698" max="8698" width="15.75" style="183" customWidth="1"/>
    <col min="8699" max="8699" width="12.125" style="183" customWidth="1"/>
    <col min="8700" max="8700" width="6" style="183" customWidth="1"/>
    <col min="8701" max="8701" width="8.25" style="183" customWidth="1"/>
    <col min="8702" max="8702" width="7.25" style="183" customWidth="1"/>
    <col min="8703" max="8703" width="2.5" style="183" customWidth="1"/>
    <col min="8704" max="8704" width="6.625" style="183" customWidth="1"/>
    <col min="8705" max="8705" width="5.5" style="183" customWidth="1"/>
    <col min="8706" max="8706" width="5.625" style="183" customWidth="1"/>
    <col min="8707" max="8707" width="5.5" style="183" customWidth="1"/>
    <col min="8708" max="8708" width="6" style="183" customWidth="1"/>
    <col min="8709" max="8711" width="6.25" style="183" customWidth="1"/>
    <col min="8712" max="8712" width="6.625" style="183" customWidth="1"/>
    <col min="8713" max="8713" width="6.25" style="183" customWidth="1"/>
    <col min="8714" max="8714" width="6.75" style="183" customWidth="1"/>
    <col min="8715" max="8715" width="7.625" style="183" customWidth="1"/>
    <col min="8716" max="8952" width="9" style="183"/>
    <col min="8953" max="8953" width="4" style="183" customWidth="1"/>
    <col min="8954" max="8954" width="15.75" style="183" customWidth="1"/>
    <col min="8955" max="8955" width="12.125" style="183" customWidth="1"/>
    <col min="8956" max="8956" width="6" style="183" customWidth="1"/>
    <col min="8957" max="8957" width="8.25" style="183" customWidth="1"/>
    <col min="8958" max="8958" width="7.25" style="183" customWidth="1"/>
    <col min="8959" max="8959" width="2.5" style="183" customWidth="1"/>
    <col min="8960" max="8960" width="6.625" style="183" customWidth="1"/>
    <col min="8961" max="8961" width="5.5" style="183" customWidth="1"/>
    <col min="8962" max="8962" width="5.625" style="183" customWidth="1"/>
    <col min="8963" max="8963" width="5.5" style="183" customWidth="1"/>
    <col min="8964" max="8964" width="6" style="183" customWidth="1"/>
    <col min="8965" max="8967" width="6.25" style="183" customWidth="1"/>
    <col min="8968" max="8968" width="6.625" style="183" customWidth="1"/>
    <col min="8969" max="8969" width="6.25" style="183" customWidth="1"/>
    <col min="8970" max="8970" width="6.75" style="183" customWidth="1"/>
    <col min="8971" max="8971" width="7.625" style="183" customWidth="1"/>
    <col min="8972" max="9208" width="9" style="183"/>
    <col min="9209" max="9209" width="4" style="183" customWidth="1"/>
    <col min="9210" max="9210" width="15.75" style="183" customWidth="1"/>
    <col min="9211" max="9211" width="12.125" style="183" customWidth="1"/>
    <col min="9212" max="9212" width="6" style="183" customWidth="1"/>
    <col min="9213" max="9213" width="8.25" style="183" customWidth="1"/>
    <col min="9214" max="9214" width="7.25" style="183" customWidth="1"/>
    <col min="9215" max="9215" width="2.5" style="183" customWidth="1"/>
    <col min="9216" max="9216" width="6.625" style="183" customWidth="1"/>
    <col min="9217" max="9217" width="5.5" style="183" customWidth="1"/>
    <col min="9218" max="9218" width="5.625" style="183" customWidth="1"/>
    <col min="9219" max="9219" width="5.5" style="183" customWidth="1"/>
    <col min="9220" max="9220" width="6" style="183" customWidth="1"/>
    <col min="9221" max="9223" width="6.25" style="183" customWidth="1"/>
    <col min="9224" max="9224" width="6.625" style="183" customWidth="1"/>
    <col min="9225" max="9225" width="6.25" style="183" customWidth="1"/>
    <col min="9226" max="9226" width="6.75" style="183" customWidth="1"/>
    <col min="9227" max="9227" width="7.625" style="183" customWidth="1"/>
    <col min="9228" max="9464" width="9" style="183"/>
    <col min="9465" max="9465" width="4" style="183" customWidth="1"/>
    <col min="9466" max="9466" width="15.75" style="183" customWidth="1"/>
    <col min="9467" max="9467" width="12.125" style="183" customWidth="1"/>
    <col min="9468" max="9468" width="6" style="183" customWidth="1"/>
    <col min="9469" max="9469" width="8.25" style="183" customWidth="1"/>
    <col min="9470" max="9470" width="7.25" style="183" customWidth="1"/>
    <col min="9471" max="9471" width="2.5" style="183" customWidth="1"/>
    <col min="9472" max="9472" width="6.625" style="183" customWidth="1"/>
    <col min="9473" max="9473" width="5.5" style="183" customWidth="1"/>
    <col min="9474" max="9474" width="5.625" style="183" customWidth="1"/>
    <col min="9475" max="9475" width="5.5" style="183" customWidth="1"/>
    <col min="9476" max="9476" width="6" style="183" customWidth="1"/>
    <col min="9477" max="9479" width="6.25" style="183" customWidth="1"/>
    <col min="9480" max="9480" width="6.625" style="183" customWidth="1"/>
    <col min="9481" max="9481" width="6.25" style="183" customWidth="1"/>
    <col min="9482" max="9482" width="6.75" style="183" customWidth="1"/>
    <col min="9483" max="9483" width="7.625" style="183" customWidth="1"/>
    <col min="9484" max="9720" width="9" style="183"/>
    <col min="9721" max="9721" width="4" style="183" customWidth="1"/>
    <col min="9722" max="9722" width="15.75" style="183" customWidth="1"/>
    <col min="9723" max="9723" width="12.125" style="183" customWidth="1"/>
    <col min="9724" max="9724" width="6" style="183" customWidth="1"/>
    <col min="9725" max="9725" width="8.25" style="183" customWidth="1"/>
    <col min="9726" max="9726" width="7.25" style="183" customWidth="1"/>
    <col min="9727" max="9727" width="2.5" style="183" customWidth="1"/>
    <col min="9728" max="9728" width="6.625" style="183" customWidth="1"/>
    <col min="9729" max="9729" width="5.5" style="183" customWidth="1"/>
    <col min="9730" max="9730" width="5.625" style="183" customWidth="1"/>
    <col min="9731" max="9731" width="5.5" style="183" customWidth="1"/>
    <col min="9732" max="9732" width="6" style="183" customWidth="1"/>
    <col min="9733" max="9735" width="6.25" style="183" customWidth="1"/>
    <col min="9736" max="9736" width="6.625" style="183" customWidth="1"/>
    <col min="9737" max="9737" width="6.25" style="183" customWidth="1"/>
    <col min="9738" max="9738" width="6.75" style="183" customWidth="1"/>
    <col min="9739" max="9739" width="7.625" style="183" customWidth="1"/>
    <col min="9740" max="9976" width="9" style="183"/>
    <col min="9977" max="9977" width="4" style="183" customWidth="1"/>
    <col min="9978" max="9978" width="15.75" style="183" customWidth="1"/>
    <col min="9979" max="9979" width="12.125" style="183" customWidth="1"/>
    <col min="9980" max="9980" width="6" style="183" customWidth="1"/>
    <col min="9981" max="9981" width="8.25" style="183" customWidth="1"/>
    <col min="9982" max="9982" width="7.25" style="183" customWidth="1"/>
    <col min="9983" max="9983" width="2.5" style="183" customWidth="1"/>
    <col min="9984" max="9984" width="6.625" style="183" customWidth="1"/>
    <col min="9985" max="9985" width="5.5" style="183" customWidth="1"/>
    <col min="9986" max="9986" width="5.625" style="183" customWidth="1"/>
    <col min="9987" max="9987" width="5.5" style="183" customWidth="1"/>
    <col min="9988" max="9988" width="6" style="183" customWidth="1"/>
    <col min="9989" max="9991" width="6.25" style="183" customWidth="1"/>
    <col min="9992" max="9992" width="6.625" style="183" customWidth="1"/>
    <col min="9993" max="9993" width="6.25" style="183" customWidth="1"/>
    <col min="9994" max="9994" width="6.75" style="183" customWidth="1"/>
    <col min="9995" max="9995" width="7.625" style="183" customWidth="1"/>
    <col min="9996" max="10232" width="9" style="183"/>
    <col min="10233" max="10233" width="4" style="183" customWidth="1"/>
    <col min="10234" max="10234" width="15.75" style="183" customWidth="1"/>
    <col min="10235" max="10235" width="12.125" style="183" customWidth="1"/>
    <col min="10236" max="10236" width="6" style="183" customWidth="1"/>
    <col min="10237" max="10237" width="8.25" style="183" customWidth="1"/>
    <col min="10238" max="10238" width="7.25" style="183" customWidth="1"/>
    <col min="10239" max="10239" width="2.5" style="183" customWidth="1"/>
    <col min="10240" max="10240" width="6.625" style="183" customWidth="1"/>
    <col min="10241" max="10241" width="5.5" style="183" customWidth="1"/>
    <col min="10242" max="10242" width="5.625" style="183" customWidth="1"/>
    <col min="10243" max="10243" width="5.5" style="183" customWidth="1"/>
    <col min="10244" max="10244" width="6" style="183" customWidth="1"/>
    <col min="10245" max="10247" width="6.25" style="183" customWidth="1"/>
    <col min="10248" max="10248" width="6.625" style="183" customWidth="1"/>
    <col min="10249" max="10249" width="6.25" style="183" customWidth="1"/>
    <col min="10250" max="10250" width="6.75" style="183" customWidth="1"/>
    <col min="10251" max="10251" width="7.625" style="183" customWidth="1"/>
    <col min="10252" max="10488" width="9" style="183"/>
    <col min="10489" max="10489" width="4" style="183" customWidth="1"/>
    <col min="10490" max="10490" width="15.75" style="183" customWidth="1"/>
    <col min="10491" max="10491" width="12.125" style="183" customWidth="1"/>
    <col min="10492" max="10492" width="6" style="183" customWidth="1"/>
    <col min="10493" max="10493" width="8.25" style="183" customWidth="1"/>
    <col min="10494" max="10494" width="7.25" style="183" customWidth="1"/>
    <col min="10495" max="10495" width="2.5" style="183" customWidth="1"/>
    <col min="10496" max="10496" width="6.625" style="183" customWidth="1"/>
    <col min="10497" max="10497" width="5.5" style="183" customWidth="1"/>
    <col min="10498" max="10498" width="5.625" style="183" customWidth="1"/>
    <col min="10499" max="10499" width="5.5" style="183" customWidth="1"/>
    <col min="10500" max="10500" width="6" style="183" customWidth="1"/>
    <col min="10501" max="10503" width="6.25" style="183" customWidth="1"/>
    <col min="10504" max="10504" width="6.625" style="183" customWidth="1"/>
    <col min="10505" max="10505" width="6.25" style="183" customWidth="1"/>
    <col min="10506" max="10506" width="6.75" style="183" customWidth="1"/>
    <col min="10507" max="10507" width="7.625" style="183" customWidth="1"/>
    <col min="10508" max="10744" width="9" style="183"/>
    <col min="10745" max="10745" width="4" style="183" customWidth="1"/>
    <col min="10746" max="10746" width="15.75" style="183" customWidth="1"/>
    <col min="10747" max="10747" width="12.125" style="183" customWidth="1"/>
    <col min="10748" max="10748" width="6" style="183" customWidth="1"/>
    <col min="10749" max="10749" width="8.25" style="183" customWidth="1"/>
    <col min="10750" max="10750" width="7.25" style="183" customWidth="1"/>
    <col min="10751" max="10751" width="2.5" style="183" customWidth="1"/>
    <col min="10752" max="10752" width="6.625" style="183" customWidth="1"/>
    <col min="10753" max="10753" width="5.5" style="183" customWidth="1"/>
    <col min="10754" max="10754" width="5.625" style="183" customWidth="1"/>
    <col min="10755" max="10755" width="5.5" style="183" customWidth="1"/>
    <col min="10756" max="10756" width="6" style="183" customWidth="1"/>
    <col min="10757" max="10759" width="6.25" style="183" customWidth="1"/>
    <col min="10760" max="10760" width="6.625" style="183" customWidth="1"/>
    <col min="10761" max="10761" width="6.25" style="183" customWidth="1"/>
    <col min="10762" max="10762" width="6.75" style="183" customWidth="1"/>
    <col min="10763" max="10763" width="7.625" style="183" customWidth="1"/>
    <col min="10764" max="11000" width="9" style="183"/>
    <col min="11001" max="11001" width="4" style="183" customWidth="1"/>
    <col min="11002" max="11002" width="15.75" style="183" customWidth="1"/>
    <col min="11003" max="11003" width="12.125" style="183" customWidth="1"/>
    <col min="11004" max="11004" width="6" style="183" customWidth="1"/>
    <col min="11005" max="11005" width="8.25" style="183" customWidth="1"/>
    <col min="11006" max="11006" width="7.25" style="183" customWidth="1"/>
    <col min="11007" max="11007" width="2.5" style="183" customWidth="1"/>
    <col min="11008" max="11008" width="6.625" style="183" customWidth="1"/>
    <col min="11009" max="11009" width="5.5" style="183" customWidth="1"/>
    <col min="11010" max="11010" width="5.625" style="183" customWidth="1"/>
    <col min="11011" max="11011" width="5.5" style="183" customWidth="1"/>
    <col min="11012" max="11012" width="6" style="183" customWidth="1"/>
    <col min="11013" max="11015" width="6.25" style="183" customWidth="1"/>
    <col min="11016" max="11016" width="6.625" style="183" customWidth="1"/>
    <col min="11017" max="11017" width="6.25" style="183" customWidth="1"/>
    <col min="11018" max="11018" width="6.75" style="183" customWidth="1"/>
    <col min="11019" max="11019" width="7.625" style="183" customWidth="1"/>
    <col min="11020" max="11256" width="9" style="183"/>
    <col min="11257" max="11257" width="4" style="183" customWidth="1"/>
    <col min="11258" max="11258" width="15.75" style="183" customWidth="1"/>
    <col min="11259" max="11259" width="12.125" style="183" customWidth="1"/>
    <col min="11260" max="11260" width="6" style="183" customWidth="1"/>
    <col min="11261" max="11261" width="8.25" style="183" customWidth="1"/>
    <col min="11262" max="11262" width="7.25" style="183" customWidth="1"/>
    <col min="11263" max="11263" width="2.5" style="183" customWidth="1"/>
    <col min="11264" max="11264" width="6.625" style="183" customWidth="1"/>
    <col min="11265" max="11265" width="5.5" style="183" customWidth="1"/>
    <col min="11266" max="11266" width="5.625" style="183" customWidth="1"/>
    <col min="11267" max="11267" width="5.5" style="183" customWidth="1"/>
    <col min="11268" max="11268" width="6" style="183" customWidth="1"/>
    <col min="11269" max="11271" width="6.25" style="183" customWidth="1"/>
    <col min="11272" max="11272" width="6.625" style="183" customWidth="1"/>
    <col min="11273" max="11273" width="6.25" style="183" customWidth="1"/>
    <col min="11274" max="11274" width="6.75" style="183" customWidth="1"/>
    <col min="11275" max="11275" width="7.625" style="183" customWidth="1"/>
    <col min="11276" max="11512" width="9" style="183"/>
    <col min="11513" max="11513" width="4" style="183" customWidth="1"/>
    <col min="11514" max="11514" width="15.75" style="183" customWidth="1"/>
    <col min="11515" max="11515" width="12.125" style="183" customWidth="1"/>
    <col min="11516" max="11516" width="6" style="183" customWidth="1"/>
    <col min="11517" max="11517" width="8.25" style="183" customWidth="1"/>
    <col min="11518" max="11518" width="7.25" style="183" customWidth="1"/>
    <col min="11519" max="11519" width="2.5" style="183" customWidth="1"/>
    <col min="11520" max="11520" width="6.625" style="183" customWidth="1"/>
    <col min="11521" max="11521" width="5.5" style="183" customWidth="1"/>
    <col min="11522" max="11522" width="5.625" style="183" customWidth="1"/>
    <col min="11523" max="11523" width="5.5" style="183" customWidth="1"/>
    <col min="11524" max="11524" width="6" style="183" customWidth="1"/>
    <col min="11525" max="11527" width="6.25" style="183" customWidth="1"/>
    <col min="11528" max="11528" width="6.625" style="183" customWidth="1"/>
    <col min="11529" max="11529" width="6.25" style="183" customWidth="1"/>
    <col min="11530" max="11530" width="6.75" style="183" customWidth="1"/>
    <col min="11531" max="11531" width="7.625" style="183" customWidth="1"/>
    <col min="11532" max="11768" width="9" style="183"/>
    <col min="11769" max="11769" width="4" style="183" customWidth="1"/>
    <col min="11770" max="11770" width="15.75" style="183" customWidth="1"/>
    <col min="11771" max="11771" width="12.125" style="183" customWidth="1"/>
    <col min="11772" max="11772" width="6" style="183" customWidth="1"/>
    <col min="11773" max="11773" width="8.25" style="183" customWidth="1"/>
    <col min="11774" max="11774" width="7.25" style="183" customWidth="1"/>
    <col min="11775" max="11775" width="2.5" style="183" customWidth="1"/>
    <col min="11776" max="11776" width="6.625" style="183" customWidth="1"/>
    <col min="11777" max="11777" width="5.5" style="183" customWidth="1"/>
    <col min="11778" max="11778" width="5.625" style="183" customWidth="1"/>
    <col min="11779" max="11779" width="5.5" style="183" customWidth="1"/>
    <col min="11780" max="11780" width="6" style="183" customWidth="1"/>
    <col min="11781" max="11783" width="6.25" style="183" customWidth="1"/>
    <col min="11784" max="11784" width="6.625" style="183" customWidth="1"/>
    <col min="11785" max="11785" width="6.25" style="183" customWidth="1"/>
    <col min="11786" max="11786" width="6.75" style="183" customWidth="1"/>
    <col min="11787" max="11787" width="7.625" style="183" customWidth="1"/>
    <col min="11788" max="12024" width="9" style="183"/>
    <col min="12025" max="12025" width="4" style="183" customWidth="1"/>
    <col min="12026" max="12026" width="15.75" style="183" customWidth="1"/>
    <col min="12027" max="12027" width="12.125" style="183" customWidth="1"/>
    <col min="12028" max="12028" width="6" style="183" customWidth="1"/>
    <col min="12029" max="12029" width="8.25" style="183" customWidth="1"/>
    <col min="12030" max="12030" width="7.25" style="183" customWidth="1"/>
    <col min="12031" max="12031" width="2.5" style="183" customWidth="1"/>
    <col min="12032" max="12032" width="6.625" style="183" customWidth="1"/>
    <col min="12033" max="12033" width="5.5" style="183" customWidth="1"/>
    <col min="12034" max="12034" width="5.625" style="183" customWidth="1"/>
    <col min="12035" max="12035" width="5.5" style="183" customWidth="1"/>
    <col min="12036" max="12036" width="6" style="183" customWidth="1"/>
    <col min="12037" max="12039" width="6.25" style="183" customWidth="1"/>
    <col min="12040" max="12040" width="6.625" style="183" customWidth="1"/>
    <col min="12041" max="12041" width="6.25" style="183" customWidth="1"/>
    <col min="12042" max="12042" width="6.75" style="183" customWidth="1"/>
    <col min="12043" max="12043" width="7.625" style="183" customWidth="1"/>
    <col min="12044" max="12280" width="9" style="183"/>
    <col min="12281" max="12281" width="4" style="183" customWidth="1"/>
    <col min="12282" max="12282" width="15.75" style="183" customWidth="1"/>
    <col min="12283" max="12283" width="12.125" style="183" customWidth="1"/>
    <col min="12284" max="12284" width="6" style="183" customWidth="1"/>
    <col min="12285" max="12285" width="8.25" style="183" customWidth="1"/>
    <col min="12286" max="12286" width="7.25" style="183" customWidth="1"/>
    <col min="12287" max="12287" width="2.5" style="183" customWidth="1"/>
    <col min="12288" max="12288" width="6.625" style="183" customWidth="1"/>
    <col min="12289" max="12289" width="5.5" style="183" customWidth="1"/>
    <col min="12290" max="12290" width="5.625" style="183" customWidth="1"/>
    <col min="12291" max="12291" width="5.5" style="183" customWidth="1"/>
    <col min="12292" max="12292" width="6" style="183" customWidth="1"/>
    <col min="12293" max="12295" width="6.25" style="183" customWidth="1"/>
    <col min="12296" max="12296" width="6.625" style="183" customWidth="1"/>
    <col min="12297" max="12297" width="6.25" style="183" customWidth="1"/>
    <col min="12298" max="12298" width="6.75" style="183" customWidth="1"/>
    <col min="12299" max="12299" width="7.625" style="183" customWidth="1"/>
    <col min="12300" max="12536" width="9" style="183"/>
    <col min="12537" max="12537" width="4" style="183" customWidth="1"/>
    <col min="12538" max="12538" width="15.75" style="183" customWidth="1"/>
    <col min="12539" max="12539" width="12.125" style="183" customWidth="1"/>
    <col min="12540" max="12540" width="6" style="183" customWidth="1"/>
    <col min="12541" max="12541" width="8.25" style="183" customWidth="1"/>
    <col min="12542" max="12542" width="7.25" style="183" customWidth="1"/>
    <col min="12543" max="12543" width="2.5" style="183" customWidth="1"/>
    <col min="12544" max="12544" width="6.625" style="183" customWidth="1"/>
    <col min="12545" max="12545" width="5.5" style="183" customWidth="1"/>
    <col min="12546" max="12546" width="5.625" style="183" customWidth="1"/>
    <col min="12547" max="12547" width="5.5" style="183" customWidth="1"/>
    <col min="12548" max="12548" width="6" style="183" customWidth="1"/>
    <col min="12549" max="12551" width="6.25" style="183" customWidth="1"/>
    <col min="12552" max="12552" width="6.625" style="183" customWidth="1"/>
    <col min="12553" max="12553" width="6.25" style="183" customWidth="1"/>
    <col min="12554" max="12554" width="6.75" style="183" customWidth="1"/>
    <col min="12555" max="12555" width="7.625" style="183" customWidth="1"/>
    <col min="12556" max="12792" width="9" style="183"/>
    <col min="12793" max="12793" width="4" style="183" customWidth="1"/>
    <col min="12794" max="12794" width="15.75" style="183" customWidth="1"/>
    <col min="12795" max="12795" width="12.125" style="183" customWidth="1"/>
    <col min="12796" max="12796" width="6" style="183" customWidth="1"/>
    <col min="12797" max="12797" width="8.25" style="183" customWidth="1"/>
    <col min="12798" max="12798" width="7.25" style="183" customWidth="1"/>
    <col min="12799" max="12799" width="2.5" style="183" customWidth="1"/>
    <col min="12800" max="12800" width="6.625" style="183" customWidth="1"/>
    <col min="12801" max="12801" width="5.5" style="183" customWidth="1"/>
    <col min="12802" max="12802" width="5.625" style="183" customWidth="1"/>
    <col min="12803" max="12803" width="5.5" style="183" customWidth="1"/>
    <col min="12804" max="12804" width="6" style="183" customWidth="1"/>
    <col min="12805" max="12807" width="6.25" style="183" customWidth="1"/>
    <col min="12808" max="12808" width="6.625" style="183" customWidth="1"/>
    <col min="12809" max="12809" width="6.25" style="183" customWidth="1"/>
    <col min="12810" max="12810" width="6.75" style="183" customWidth="1"/>
    <col min="12811" max="12811" width="7.625" style="183" customWidth="1"/>
    <col min="12812" max="13048" width="9" style="183"/>
    <col min="13049" max="13049" width="4" style="183" customWidth="1"/>
    <col min="13050" max="13050" width="15.75" style="183" customWidth="1"/>
    <col min="13051" max="13051" width="12.125" style="183" customWidth="1"/>
    <col min="13052" max="13052" width="6" style="183" customWidth="1"/>
    <col min="13053" max="13053" width="8.25" style="183" customWidth="1"/>
    <col min="13054" max="13054" width="7.25" style="183" customWidth="1"/>
    <col min="13055" max="13055" width="2.5" style="183" customWidth="1"/>
    <col min="13056" max="13056" width="6.625" style="183" customWidth="1"/>
    <col min="13057" max="13057" width="5.5" style="183" customWidth="1"/>
    <col min="13058" max="13058" width="5.625" style="183" customWidth="1"/>
    <col min="13059" max="13059" width="5.5" style="183" customWidth="1"/>
    <col min="13060" max="13060" width="6" style="183" customWidth="1"/>
    <col min="13061" max="13063" width="6.25" style="183" customWidth="1"/>
    <col min="13064" max="13064" width="6.625" style="183" customWidth="1"/>
    <col min="13065" max="13065" width="6.25" style="183" customWidth="1"/>
    <col min="13066" max="13066" width="6.75" style="183" customWidth="1"/>
    <col min="13067" max="13067" width="7.625" style="183" customWidth="1"/>
    <col min="13068" max="13304" width="9" style="183"/>
    <col min="13305" max="13305" width="4" style="183" customWidth="1"/>
    <col min="13306" max="13306" width="15.75" style="183" customWidth="1"/>
    <col min="13307" max="13307" width="12.125" style="183" customWidth="1"/>
    <col min="13308" max="13308" width="6" style="183" customWidth="1"/>
    <col min="13309" max="13309" width="8.25" style="183" customWidth="1"/>
    <col min="13310" max="13310" width="7.25" style="183" customWidth="1"/>
    <col min="13311" max="13311" width="2.5" style="183" customWidth="1"/>
    <col min="13312" max="13312" width="6.625" style="183" customWidth="1"/>
    <col min="13313" max="13313" width="5.5" style="183" customWidth="1"/>
    <col min="13314" max="13314" width="5.625" style="183" customWidth="1"/>
    <col min="13315" max="13315" width="5.5" style="183" customWidth="1"/>
    <col min="13316" max="13316" width="6" style="183" customWidth="1"/>
    <col min="13317" max="13319" width="6.25" style="183" customWidth="1"/>
    <col min="13320" max="13320" width="6.625" style="183" customWidth="1"/>
    <col min="13321" max="13321" width="6.25" style="183" customWidth="1"/>
    <col min="13322" max="13322" width="6.75" style="183" customWidth="1"/>
    <col min="13323" max="13323" width="7.625" style="183" customWidth="1"/>
    <col min="13324" max="13560" width="9" style="183"/>
    <col min="13561" max="13561" width="4" style="183" customWidth="1"/>
    <col min="13562" max="13562" width="15.75" style="183" customWidth="1"/>
    <col min="13563" max="13563" width="12.125" style="183" customWidth="1"/>
    <col min="13564" max="13564" width="6" style="183" customWidth="1"/>
    <col min="13565" max="13565" width="8.25" style="183" customWidth="1"/>
    <col min="13566" max="13566" width="7.25" style="183" customWidth="1"/>
    <col min="13567" max="13567" width="2.5" style="183" customWidth="1"/>
    <col min="13568" max="13568" width="6.625" style="183" customWidth="1"/>
    <col min="13569" max="13569" width="5.5" style="183" customWidth="1"/>
    <col min="13570" max="13570" width="5.625" style="183" customWidth="1"/>
    <col min="13571" max="13571" width="5.5" style="183" customWidth="1"/>
    <col min="13572" max="13572" width="6" style="183" customWidth="1"/>
    <col min="13573" max="13575" width="6.25" style="183" customWidth="1"/>
    <col min="13576" max="13576" width="6.625" style="183" customWidth="1"/>
    <col min="13577" max="13577" width="6.25" style="183" customWidth="1"/>
    <col min="13578" max="13578" width="6.75" style="183" customWidth="1"/>
    <col min="13579" max="13579" width="7.625" style="183" customWidth="1"/>
    <col min="13580" max="13816" width="9" style="183"/>
    <col min="13817" max="13817" width="4" style="183" customWidth="1"/>
    <col min="13818" max="13818" width="15.75" style="183" customWidth="1"/>
    <col min="13819" max="13819" width="12.125" style="183" customWidth="1"/>
    <col min="13820" max="13820" width="6" style="183" customWidth="1"/>
    <col min="13821" max="13821" width="8.25" style="183" customWidth="1"/>
    <col min="13822" max="13822" width="7.25" style="183" customWidth="1"/>
    <col min="13823" max="13823" width="2.5" style="183" customWidth="1"/>
    <col min="13824" max="13824" width="6.625" style="183" customWidth="1"/>
    <col min="13825" max="13825" width="5.5" style="183" customWidth="1"/>
    <col min="13826" max="13826" width="5.625" style="183" customWidth="1"/>
    <col min="13827" max="13827" width="5.5" style="183" customWidth="1"/>
    <col min="13828" max="13828" width="6" style="183" customWidth="1"/>
    <col min="13829" max="13831" width="6.25" style="183" customWidth="1"/>
    <col min="13832" max="13832" width="6.625" style="183" customWidth="1"/>
    <col min="13833" max="13833" width="6.25" style="183" customWidth="1"/>
    <col min="13834" max="13834" width="6.75" style="183" customWidth="1"/>
    <col min="13835" max="13835" width="7.625" style="183" customWidth="1"/>
    <col min="13836" max="14072" width="9" style="183"/>
    <col min="14073" max="14073" width="4" style="183" customWidth="1"/>
    <col min="14074" max="14074" width="15.75" style="183" customWidth="1"/>
    <col min="14075" max="14075" width="12.125" style="183" customWidth="1"/>
    <col min="14076" max="14076" width="6" style="183" customWidth="1"/>
    <col min="14077" max="14077" width="8.25" style="183" customWidth="1"/>
    <col min="14078" max="14078" width="7.25" style="183" customWidth="1"/>
    <col min="14079" max="14079" width="2.5" style="183" customWidth="1"/>
    <col min="14080" max="14080" width="6.625" style="183" customWidth="1"/>
    <col min="14081" max="14081" width="5.5" style="183" customWidth="1"/>
    <col min="14082" max="14082" width="5.625" style="183" customWidth="1"/>
    <col min="14083" max="14083" width="5.5" style="183" customWidth="1"/>
    <col min="14084" max="14084" width="6" style="183" customWidth="1"/>
    <col min="14085" max="14087" width="6.25" style="183" customWidth="1"/>
    <col min="14088" max="14088" width="6.625" style="183" customWidth="1"/>
    <col min="14089" max="14089" width="6.25" style="183" customWidth="1"/>
    <col min="14090" max="14090" width="6.75" style="183" customWidth="1"/>
    <col min="14091" max="14091" width="7.625" style="183" customWidth="1"/>
    <col min="14092" max="14328" width="9" style="183"/>
    <col min="14329" max="14329" width="4" style="183" customWidth="1"/>
    <col min="14330" max="14330" width="15.75" style="183" customWidth="1"/>
    <col min="14331" max="14331" width="12.125" style="183" customWidth="1"/>
    <col min="14332" max="14332" width="6" style="183" customWidth="1"/>
    <col min="14333" max="14333" width="8.25" style="183" customWidth="1"/>
    <col min="14334" max="14334" width="7.25" style="183" customWidth="1"/>
    <col min="14335" max="14335" width="2.5" style="183" customWidth="1"/>
    <col min="14336" max="14336" width="6.625" style="183" customWidth="1"/>
    <col min="14337" max="14337" width="5.5" style="183" customWidth="1"/>
    <col min="14338" max="14338" width="5.625" style="183" customWidth="1"/>
    <col min="14339" max="14339" width="5.5" style="183" customWidth="1"/>
    <col min="14340" max="14340" width="6" style="183" customWidth="1"/>
    <col min="14341" max="14343" width="6.25" style="183" customWidth="1"/>
    <col min="14344" max="14344" width="6.625" style="183" customWidth="1"/>
    <col min="14345" max="14345" width="6.25" style="183" customWidth="1"/>
    <col min="14346" max="14346" width="6.75" style="183" customWidth="1"/>
    <col min="14347" max="14347" width="7.625" style="183" customWidth="1"/>
    <col min="14348" max="14584" width="9" style="183"/>
    <col min="14585" max="14585" width="4" style="183" customWidth="1"/>
    <col min="14586" max="14586" width="15.75" style="183" customWidth="1"/>
    <col min="14587" max="14587" width="12.125" style="183" customWidth="1"/>
    <col min="14588" max="14588" width="6" style="183" customWidth="1"/>
    <col min="14589" max="14589" width="8.25" style="183" customWidth="1"/>
    <col min="14590" max="14590" width="7.25" style="183" customWidth="1"/>
    <col min="14591" max="14591" width="2.5" style="183" customWidth="1"/>
    <col min="14592" max="14592" width="6.625" style="183" customWidth="1"/>
    <col min="14593" max="14593" width="5.5" style="183" customWidth="1"/>
    <col min="14594" max="14594" width="5.625" style="183" customWidth="1"/>
    <col min="14595" max="14595" width="5.5" style="183" customWidth="1"/>
    <col min="14596" max="14596" width="6" style="183" customWidth="1"/>
    <col min="14597" max="14599" width="6.25" style="183" customWidth="1"/>
    <col min="14600" max="14600" width="6.625" style="183" customWidth="1"/>
    <col min="14601" max="14601" width="6.25" style="183" customWidth="1"/>
    <col min="14602" max="14602" width="6.75" style="183" customWidth="1"/>
    <col min="14603" max="14603" width="7.625" style="183" customWidth="1"/>
    <col min="14604" max="14840" width="9" style="183"/>
    <col min="14841" max="14841" width="4" style="183" customWidth="1"/>
    <col min="14842" max="14842" width="15.75" style="183" customWidth="1"/>
    <col min="14843" max="14843" width="12.125" style="183" customWidth="1"/>
    <col min="14844" max="14844" width="6" style="183" customWidth="1"/>
    <col min="14845" max="14845" width="8.25" style="183" customWidth="1"/>
    <col min="14846" max="14846" width="7.25" style="183" customWidth="1"/>
    <col min="14847" max="14847" width="2.5" style="183" customWidth="1"/>
    <col min="14848" max="14848" width="6.625" style="183" customWidth="1"/>
    <col min="14849" max="14849" width="5.5" style="183" customWidth="1"/>
    <col min="14850" max="14850" width="5.625" style="183" customWidth="1"/>
    <col min="14851" max="14851" width="5.5" style="183" customWidth="1"/>
    <col min="14852" max="14852" width="6" style="183" customWidth="1"/>
    <col min="14853" max="14855" width="6.25" style="183" customWidth="1"/>
    <col min="14856" max="14856" width="6.625" style="183" customWidth="1"/>
    <col min="14857" max="14857" width="6.25" style="183" customWidth="1"/>
    <col min="14858" max="14858" width="6.75" style="183" customWidth="1"/>
    <col min="14859" max="14859" width="7.625" style="183" customWidth="1"/>
    <col min="14860" max="15096" width="9" style="183"/>
    <col min="15097" max="15097" width="4" style="183" customWidth="1"/>
    <col min="15098" max="15098" width="15.75" style="183" customWidth="1"/>
    <col min="15099" max="15099" width="12.125" style="183" customWidth="1"/>
    <col min="15100" max="15100" width="6" style="183" customWidth="1"/>
    <col min="15101" max="15101" width="8.25" style="183" customWidth="1"/>
    <col min="15102" max="15102" width="7.25" style="183" customWidth="1"/>
    <col min="15103" max="15103" width="2.5" style="183" customWidth="1"/>
    <col min="15104" max="15104" width="6.625" style="183" customWidth="1"/>
    <col min="15105" max="15105" width="5.5" style="183" customWidth="1"/>
    <col min="15106" max="15106" width="5.625" style="183" customWidth="1"/>
    <col min="15107" max="15107" width="5.5" style="183" customWidth="1"/>
    <col min="15108" max="15108" width="6" style="183" customWidth="1"/>
    <col min="15109" max="15111" width="6.25" style="183" customWidth="1"/>
    <col min="15112" max="15112" width="6.625" style="183" customWidth="1"/>
    <col min="15113" max="15113" width="6.25" style="183" customWidth="1"/>
    <col min="15114" max="15114" width="6.75" style="183" customWidth="1"/>
    <col min="15115" max="15115" width="7.625" style="183" customWidth="1"/>
    <col min="15116" max="15352" width="9" style="183"/>
    <col min="15353" max="15353" width="4" style="183" customWidth="1"/>
    <col min="15354" max="15354" width="15.75" style="183" customWidth="1"/>
    <col min="15355" max="15355" width="12.125" style="183" customWidth="1"/>
    <col min="15356" max="15356" width="6" style="183" customWidth="1"/>
    <col min="15357" max="15357" width="8.25" style="183" customWidth="1"/>
    <col min="15358" max="15358" width="7.25" style="183" customWidth="1"/>
    <col min="15359" max="15359" width="2.5" style="183" customWidth="1"/>
    <col min="15360" max="15360" width="6.625" style="183" customWidth="1"/>
    <col min="15361" max="15361" width="5.5" style="183" customWidth="1"/>
    <col min="15362" max="15362" width="5.625" style="183" customWidth="1"/>
    <col min="15363" max="15363" width="5.5" style="183" customWidth="1"/>
    <col min="15364" max="15364" width="6" style="183" customWidth="1"/>
    <col min="15365" max="15367" width="6.25" style="183" customWidth="1"/>
    <col min="15368" max="15368" width="6.625" style="183" customWidth="1"/>
    <col min="15369" max="15369" width="6.25" style="183" customWidth="1"/>
    <col min="15370" max="15370" width="6.75" style="183" customWidth="1"/>
    <col min="15371" max="15371" width="7.625" style="183" customWidth="1"/>
    <col min="15372" max="15608" width="9" style="183"/>
    <col min="15609" max="15609" width="4" style="183" customWidth="1"/>
    <col min="15610" max="15610" width="15.75" style="183" customWidth="1"/>
    <col min="15611" max="15611" width="12.125" style="183" customWidth="1"/>
    <col min="15612" max="15612" width="6" style="183" customWidth="1"/>
    <col min="15613" max="15613" width="8.25" style="183" customWidth="1"/>
    <col min="15614" max="15614" width="7.25" style="183" customWidth="1"/>
    <col min="15615" max="15615" width="2.5" style="183" customWidth="1"/>
    <col min="15616" max="15616" width="6.625" style="183" customWidth="1"/>
    <col min="15617" max="15617" width="5.5" style="183" customWidth="1"/>
    <col min="15618" max="15618" width="5.625" style="183" customWidth="1"/>
    <col min="15619" max="15619" width="5.5" style="183" customWidth="1"/>
    <col min="15620" max="15620" width="6" style="183" customWidth="1"/>
    <col min="15621" max="15623" width="6.25" style="183" customWidth="1"/>
    <col min="15624" max="15624" width="6.625" style="183" customWidth="1"/>
    <col min="15625" max="15625" width="6.25" style="183" customWidth="1"/>
    <col min="15626" max="15626" width="6.75" style="183" customWidth="1"/>
    <col min="15627" max="15627" width="7.625" style="183" customWidth="1"/>
    <col min="15628" max="15864" width="9" style="183"/>
    <col min="15865" max="15865" width="4" style="183" customWidth="1"/>
    <col min="15866" max="15866" width="15.75" style="183" customWidth="1"/>
    <col min="15867" max="15867" width="12.125" style="183" customWidth="1"/>
    <col min="15868" max="15868" width="6" style="183" customWidth="1"/>
    <col min="15869" max="15869" width="8.25" style="183" customWidth="1"/>
    <col min="15870" max="15870" width="7.25" style="183" customWidth="1"/>
    <col min="15871" max="15871" width="2.5" style="183" customWidth="1"/>
    <col min="15872" max="15872" width="6.625" style="183" customWidth="1"/>
    <col min="15873" max="15873" width="5.5" style="183" customWidth="1"/>
    <col min="15874" max="15874" width="5.625" style="183" customWidth="1"/>
    <col min="15875" max="15875" width="5.5" style="183" customWidth="1"/>
    <col min="15876" max="15876" width="6" style="183" customWidth="1"/>
    <col min="15877" max="15879" width="6.25" style="183" customWidth="1"/>
    <col min="15880" max="15880" width="6.625" style="183" customWidth="1"/>
    <col min="15881" max="15881" width="6.25" style="183" customWidth="1"/>
    <col min="15882" max="15882" width="6.75" style="183" customWidth="1"/>
    <col min="15883" max="15883" width="7.625" style="183" customWidth="1"/>
    <col min="15884" max="16120" width="9" style="183"/>
    <col min="16121" max="16121" width="4" style="183" customWidth="1"/>
    <col min="16122" max="16122" width="15.75" style="183" customWidth="1"/>
    <col min="16123" max="16123" width="12.125" style="183" customWidth="1"/>
    <col min="16124" max="16124" width="6" style="183" customWidth="1"/>
    <col min="16125" max="16125" width="8.25" style="183" customWidth="1"/>
    <col min="16126" max="16126" width="7.25" style="183" customWidth="1"/>
    <col min="16127" max="16127" width="2.5" style="183" customWidth="1"/>
    <col min="16128" max="16128" width="6.625" style="183" customWidth="1"/>
    <col min="16129" max="16129" width="5.5" style="183" customWidth="1"/>
    <col min="16130" max="16130" width="5.625" style="183" customWidth="1"/>
    <col min="16131" max="16131" width="5.5" style="183" customWidth="1"/>
    <col min="16132" max="16132" width="6" style="183" customWidth="1"/>
    <col min="16133" max="16135" width="6.25" style="183" customWidth="1"/>
    <col min="16136" max="16136" width="6.625" style="183" customWidth="1"/>
    <col min="16137" max="16137" width="6.25" style="183" customWidth="1"/>
    <col min="16138" max="16138" width="6.75" style="183" customWidth="1"/>
    <col min="16139" max="16139" width="7.625" style="183" customWidth="1"/>
    <col min="16140" max="16384" width="9" style="183"/>
  </cols>
  <sheetData>
    <row r="1" spans="1:17" ht="18" customHeight="1">
      <c r="A1" s="182" t="s">
        <v>303</v>
      </c>
      <c r="B1" s="133"/>
      <c r="C1" s="133"/>
      <c r="D1" s="281"/>
      <c r="E1" s="281"/>
      <c r="F1" s="281"/>
      <c r="G1" s="277"/>
      <c r="H1" s="184" t="s">
        <v>340</v>
      </c>
      <c r="I1" s="184"/>
    </row>
    <row r="2" spans="1:17" s="302" customFormat="1" ht="16.149999999999999" customHeight="1">
      <c r="B2" s="298"/>
      <c r="C2" s="298"/>
      <c r="D2" s="299"/>
      <c r="E2" s="299"/>
      <c r="F2" s="299"/>
      <c r="G2" s="300"/>
      <c r="H2" s="184"/>
      <c r="I2" s="184"/>
    </row>
    <row r="3" spans="1:17">
      <c r="A3" s="134" t="s">
        <v>304</v>
      </c>
      <c r="B3" s="185"/>
      <c r="C3" s="185"/>
      <c r="D3" s="282"/>
      <c r="E3" s="282"/>
      <c r="F3" s="282"/>
      <c r="G3" s="278"/>
      <c r="H3" s="186"/>
      <c r="I3" s="184"/>
      <c r="J3" s="187"/>
      <c r="K3" s="187"/>
    </row>
    <row r="4" spans="1:17" s="292" customFormat="1" ht="17.25" customHeight="1">
      <c r="A4" s="290" t="s">
        <v>296</v>
      </c>
      <c r="B4" s="289"/>
      <c r="C4" s="289" t="s">
        <v>297</v>
      </c>
      <c r="D4" s="290" t="s">
        <v>300</v>
      </c>
      <c r="E4" s="274"/>
      <c r="F4" s="274"/>
      <c r="G4" s="291" t="s">
        <v>249</v>
      </c>
      <c r="H4" s="293" t="s">
        <v>301</v>
      </c>
      <c r="I4" s="184"/>
      <c r="J4" s="302"/>
      <c r="K4" s="302"/>
      <c r="L4" s="302"/>
      <c r="M4" s="302"/>
      <c r="N4" s="302"/>
    </row>
    <row r="5" spans="1:17" ht="17.25" customHeight="1">
      <c r="A5" s="188" t="s">
        <v>292</v>
      </c>
      <c r="B5" s="188"/>
      <c r="C5" s="188"/>
      <c r="D5" s="276" t="s">
        <v>299</v>
      </c>
      <c r="E5" s="275" t="s">
        <v>7</v>
      </c>
      <c r="F5" s="275" t="s">
        <v>298</v>
      </c>
      <c r="G5" s="189" t="s">
        <v>252</v>
      </c>
      <c r="H5" s="294" t="s">
        <v>302</v>
      </c>
      <c r="I5" s="184"/>
      <c r="J5" s="187"/>
      <c r="K5" s="187"/>
    </row>
    <row r="6" spans="1:17" ht="5.25" customHeight="1">
      <c r="A6" s="187"/>
      <c r="B6" s="187"/>
      <c r="C6" s="187"/>
      <c r="D6" s="283"/>
      <c r="E6" s="283"/>
      <c r="F6" s="283"/>
      <c r="G6" s="191"/>
      <c r="H6" s="210"/>
      <c r="I6" s="184"/>
      <c r="J6" s="302"/>
      <c r="K6" s="302"/>
      <c r="L6" s="302"/>
      <c r="M6" s="302"/>
      <c r="N6" s="302"/>
    </row>
    <row r="7" spans="1:17">
      <c r="A7" s="485">
        <v>1</v>
      </c>
      <c r="B7" s="480" t="s">
        <v>5</v>
      </c>
      <c r="C7" s="480"/>
      <c r="D7" s="481"/>
      <c r="G7" s="363"/>
      <c r="H7" s="195"/>
      <c r="I7" s="184"/>
      <c r="J7" s="187"/>
      <c r="K7" s="187"/>
      <c r="O7" s="194"/>
      <c r="P7" s="194"/>
      <c r="Q7" s="194"/>
    </row>
    <row r="8" spans="1:17" s="187" customFormat="1" ht="15" customHeight="1">
      <c r="A8" s="485">
        <v>2</v>
      </c>
      <c r="B8" s="482" t="s">
        <v>10</v>
      </c>
      <c r="C8" s="480" t="s">
        <v>44</v>
      </c>
      <c r="D8" s="483">
        <v>1</v>
      </c>
      <c r="E8" s="399">
        <v>0.3</v>
      </c>
      <c r="F8" s="399" t="s">
        <v>6</v>
      </c>
      <c r="G8" s="363"/>
      <c r="H8" s="195"/>
      <c r="I8" s="195"/>
      <c r="J8" s="302"/>
      <c r="K8" s="302"/>
      <c r="L8" s="302"/>
      <c r="M8" s="302"/>
      <c r="N8" s="302"/>
      <c r="O8" s="361"/>
      <c r="P8" s="361"/>
      <c r="Q8" s="361"/>
    </row>
    <row r="9" spans="1:17" s="187" customFormat="1" ht="15" customHeight="1">
      <c r="A9" s="485">
        <v>3</v>
      </c>
      <c r="B9" s="480" t="s">
        <v>10</v>
      </c>
      <c r="C9" s="480" t="s">
        <v>44</v>
      </c>
      <c r="D9" s="481">
        <v>2</v>
      </c>
      <c r="E9" s="485">
        <v>0.3</v>
      </c>
      <c r="F9" s="485">
        <v>0.3</v>
      </c>
      <c r="G9" s="363"/>
      <c r="H9" s="195"/>
      <c r="I9" s="195"/>
      <c r="L9" s="183"/>
      <c r="M9" s="183"/>
      <c r="N9" s="183"/>
      <c r="O9" s="361"/>
      <c r="P9" s="361"/>
      <c r="Q9" s="361"/>
    </row>
    <row r="10" spans="1:17" s="187" customFormat="1" ht="15" customHeight="1">
      <c r="A10" s="485">
        <v>4</v>
      </c>
      <c r="B10" s="482" t="s">
        <v>10</v>
      </c>
      <c r="C10" s="480" t="s">
        <v>52</v>
      </c>
      <c r="D10" s="483">
        <v>1</v>
      </c>
      <c r="E10" s="399">
        <v>0.6</v>
      </c>
      <c r="F10" s="399" t="s">
        <v>6</v>
      </c>
      <c r="G10" s="363"/>
      <c r="H10" s="195"/>
      <c r="I10" s="195"/>
      <c r="J10" s="302"/>
      <c r="K10" s="302"/>
      <c r="L10" s="302"/>
      <c r="M10" s="302"/>
      <c r="N10" s="302"/>
      <c r="O10" s="361"/>
      <c r="P10" s="361"/>
      <c r="Q10" s="361"/>
    </row>
    <row r="11" spans="1:17" s="187" customFormat="1" ht="15" customHeight="1">
      <c r="A11" s="485">
        <v>5</v>
      </c>
      <c r="B11" s="480" t="s">
        <v>10</v>
      </c>
      <c r="C11" s="480" t="s">
        <v>52</v>
      </c>
      <c r="D11" s="481">
        <v>2</v>
      </c>
      <c r="E11" s="485">
        <v>0.6</v>
      </c>
      <c r="F11" s="485">
        <v>0.6</v>
      </c>
      <c r="G11" s="363"/>
      <c r="H11" s="195"/>
      <c r="I11" s="195"/>
      <c r="L11" s="183"/>
      <c r="M11" s="183"/>
      <c r="N11" s="183"/>
      <c r="O11" s="361"/>
      <c r="P11" s="361"/>
      <c r="Q11" s="361"/>
    </row>
    <row r="12" spans="1:17" s="187" customFormat="1" ht="15" customHeight="1">
      <c r="A12" s="485">
        <v>6</v>
      </c>
      <c r="B12" s="480" t="s">
        <v>53</v>
      </c>
      <c r="C12" s="480" t="s">
        <v>46</v>
      </c>
      <c r="D12" s="481">
        <v>2</v>
      </c>
      <c r="E12" s="485" t="s">
        <v>48</v>
      </c>
      <c r="F12" s="485" t="s">
        <v>48</v>
      </c>
      <c r="G12" s="363"/>
      <c r="H12" s="195"/>
      <c r="I12" s="195"/>
      <c r="J12" s="302"/>
      <c r="K12" s="302"/>
      <c r="L12" s="302"/>
      <c r="M12" s="302"/>
      <c r="N12" s="302"/>
      <c r="O12" s="361"/>
      <c r="P12" s="361"/>
      <c r="Q12" s="361"/>
    </row>
    <row r="13" spans="1:17" s="187" customFormat="1" ht="16.5" customHeight="1">
      <c r="A13" s="485">
        <v>7</v>
      </c>
      <c r="B13" s="480" t="s">
        <v>53</v>
      </c>
      <c r="C13" s="480" t="s">
        <v>45</v>
      </c>
      <c r="D13" s="481">
        <v>2</v>
      </c>
      <c r="E13" s="485" t="s">
        <v>47</v>
      </c>
      <c r="F13" s="485" t="s">
        <v>47</v>
      </c>
      <c r="G13" s="363"/>
      <c r="H13" s="195"/>
      <c r="I13" s="195"/>
      <c r="L13" s="183"/>
      <c r="M13" s="183"/>
      <c r="N13" s="183"/>
      <c r="O13" s="361"/>
      <c r="P13" s="361"/>
      <c r="Q13" s="361"/>
    </row>
    <row r="14" spans="1:17" s="187" customFormat="1" ht="17.25" customHeight="1">
      <c r="A14" s="485">
        <v>8</v>
      </c>
      <c r="B14" s="480" t="s">
        <v>49</v>
      </c>
      <c r="C14" s="480" t="s">
        <v>52</v>
      </c>
      <c r="D14" s="481">
        <v>1</v>
      </c>
      <c r="E14" s="485">
        <v>0.4</v>
      </c>
      <c r="F14" s="485" t="s">
        <v>6</v>
      </c>
      <c r="G14" s="363"/>
      <c r="H14" s="195"/>
      <c r="I14" s="195"/>
      <c r="J14" s="302"/>
      <c r="K14" s="302"/>
      <c r="L14" s="302"/>
      <c r="M14" s="302"/>
      <c r="N14" s="302"/>
      <c r="O14" s="361"/>
      <c r="P14" s="361"/>
      <c r="Q14" s="361"/>
    </row>
    <row r="15" spans="1:17" s="187" customFormat="1" ht="30" customHeight="1">
      <c r="A15" s="514">
        <v>9</v>
      </c>
      <c r="B15" s="515" t="s">
        <v>357</v>
      </c>
      <c r="C15" s="516" t="s">
        <v>358</v>
      </c>
      <c r="D15" s="517">
        <v>2</v>
      </c>
      <c r="E15" s="518" t="s">
        <v>359</v>
      </c>
      <c r="F15" s="514" t="s">
        <v>360</v>
      </c>
      <c r="G15" s="363"/>
      <c r="H15" s="195"/>
      <c r="I15" s="195"/>
      <c r="L15" s="183"/>
      <c r="M15" s="183"/>
      <c r="N15" s="183"/>
      <c r="O15" s="361"/>
      <c r="P15" s="361"/>
      <c r="Q15" s="361"/>
    </row>
    <row r="16" spans="1:17" s="187" customFormat="1" ht="15" customHeight="1">
      <c r="A16" s="519">
        <v>10</v>
      </c>
      <c r="B16" s="520" t="s">
        <v>361</v>
      </c>
      <c r="C16" s="520"/>
      <c r="D16" s="521">
        <v>1</v>
      </c>
      <c r="E16" s="522" t="s">
        <v>362</v>
      </c>
      <c r="F16" s="519"/>
      <c r="G16" s="363"/>
      <c r="H16" s="195"/>
      <c r="I16" s="195"/>
      <c r="J16" s="523"/>
      <c r="K16" s="523"/>
      <c r="L16" s="523"/>
      <c r="M16" s="523"/>
      <c r="N16" s="523"/>
      <c r="O16" s="361"/>
      <c r="P16" s="361"/>
      <c r="Q16" s="361"/>
    </row>
    <row r="17" spans="1:17" ht="15" customHeight="1">
      <c r="A17" s="197"/>
      <c r="B17" s="201" t="s">
        <v>291</v>
      </c>
      <c r="C17" s="200"/>
      <c r="D17" s="334"/>
      <c r="E17" s="334"/>
      <c r="F17" s="334"/>
      <c r="G17" s="295"/>
      <c r="H17" s="297"/>
      <c r="I17" s="364"/>
      <c r="J17" s="187"/>
      <c r="K17" s="187"/>
      <c r="O17" s="194"/>
      <c r="P17" s="194"/>
      <c r="Q17" s="194"/>
    </row>
    <row r="18" spans="1:17" ht="15" customHeight="1">
      <c r="A18" s="197"/>
      <c r="B18" s="201" t="s">
        <v>256</v>
      </c>
      <c r="C18" s="200"/>
      <c r="D18" s="334"/>
      <c r="E18" s="334"/>
      <c r="F18" s="334"/>
      <c r="G18" s="295"/>
      <c r="H18" s="297"/>
      <c r="I18" s="364"/>
      <c r="J18" s="302"/>
      <c r="K18" s="302"/>
      <c r="L18" s="302"/>
      <c r="M18" s="302"/>
      <c r="N18" s="302"/>
      <c r="O18" s="194"/>
      <c r="P18" s="194"/>
      <c r="Q18" s="194"/>
    </row>
    <row r="19" spans="1:17" ht="15" customHeight="1">
      <c r="A19" s="197"/>
      <c r="B19" s="201" t="s">
        <v>257</v>
      </c>
      <c r="C19" s="200"/>
      <c r="D19" s="334"/>
      <c r="E19" s="334"/>
      <c r="F19" s="334"/>
      <c r="G19" s="295"/>
      <c r="H19" s="297"/>
      <c r="I19" s="364"/>
      <c r="J19" s="187"/>
      <c r="K19" s="187"/>
      <c r="O19" s="194"/>
      <c r="P19" s="194"/>
      <c r="Q19" s="194"/>
    </row>
    <row r="20" spans="1:17" ht="15" customHeight="1">
      <c r="A20" s="198"/>
      <c r="B20" s="203" t="s">
        <v>258</v>
      </c>
      <c r="C20" s="202"/>
      <c r="D20" s="335"/>
      <c r="E20" s="335"/>
      <c r="F20" s="335"/>
      <c r="G20" s="296"/>
      <c r="H20" s="296"/>
      <c r="I20" s="431"/>
      <c r="J20" s="199"/>
      <c r="K20" s="199"/>
      <c r="L20" s="194"/>
      <c r="M20" s="194"/>
      <c r="O20" s="194"/>
      <c r="P20" s="194"/>
      <c r="Q20" s="194"/>
    </row>
    <row r="21" spans="1:17">
      <c r="A21" s="213"/>
      <c r="B21" s="213"/>
      <c r="C21" s="196"/>
      <c r="D21" s="283"/>
      <c r="E21" s="283"/>
      <c r="F21" s="283"/>
      <c r="G21" s="279"/>
      <c r="J21" s="193"/>
      <c r="K21" s="193"/>
      <c r="L21" s="194"/>
      <c r="M21" s="194"/>
      <c r="O21" s="194"/>
      <c r="P21" s="194"/>
      <c r="Q21" s="194"/>
    </row>
    <row r="22" spans="1:17">
      <c r="A22" s="213"/>
      <c r="B22" s="213"/>
      <c r="C22" s="196"/>
      <c r="D22" s="283"/>
      <c r="E22" s="283"/>
      <c r="F22" s="283"/>
      <c r="G22" s="279"/>
      <c r="J22" s="193"/>
      <c r="K22" s="193"/>
      <c r="L22" s="194"/>
      <c r="M22" s="194"/>
      <c r="O22" s="194"/>
      <c r="P22" s="194"/>
      <c r="Q22" s="194"/>
    </row>
  </sheetData>
  <pageMargins left="0.31496062992125984" right="0.11811023622047245" top="0.78740157480314965" bottom="0.59055118110236227" header="0.31496062992125984" footer="0.39370078740157483"/>
  <pageSetup paperSize="9" scale="88" orientation="landscape" horizontalDpi="1200" verticalDpi="1200" r:id="rId1"/>
  <headerFooter>
    <oddFooter>&amp;C&amp;"Arial,Normal"&amp;10NBR Nordic Beet Research</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BD41"/>
  <sheetViews>
    <sheetView showGridLines="0" zoomScale="91" zoomScaleNormal="91" zoomScaleSheetLayoutView="100" workbookViewId="0">
      <selection activeCell="H32" sqref="H32"/>
    </sheetView>
  </sheetViews>
  <sheetFormatPr defaultRowHeight="15.75"/>
  <cols>
    <col min="1" max="1" width="4" style="183" customWidth="1"/>
    <col min="2" max="2" width="18.25" style="183" customWidth="1"/>
    <col min="3" max="3" width="13.875" style="183" customWidth="1"/>
    <col min="4" max="4" width="7.5" style="211" customWidth="1"/>
    <col min="5" max="5" width="15.75" style="211" customWidth="1"/>
    <col min="6" max="6" width="15" style="211" customWidth="1"/>
    <col min="7" max="9" width="5.375" style="183" customWidth="1"/>
    <col min="10" max="12" width="5.125" style="183" customWidth="1"/>
    <col min="13" max="15" width="4.75" style="280" customWidth="1"/>
    <col min="16" max="17" width="4.875" style="183" customWidth="1"/>
    <col min="18" max="18" width="4.5" style="280" customWidth="1"/>
    <col min="19" max="24" width="9" style="418"/>
    <col min="25" max="41" width="9" style="183"/>
    <col min="42" max="42" width="25.75" style="183" customWidth="1"/>
    <col min="43" max="43" width="3.625" style="183" customWidth="1"/>
    <col min="44" max="44" width="6" style="183" customWidth="1"/>
    <col min="45" max="51" width="6.25" style="183" customWidth="1"/>
    <col min="52" max="52" width="9" style="418"/>
    <col min="53" max="55" width="6.75" style="418" customWidth="1"/>
    <col min="56" max="56" width="9" style="418"/>
    <col min="57" max="275" width="9" style="183"/>
    <col min="276" max="276" width="25.75" style="183" customWidth="1"/>
    <col min="277" max="277" width="3.625" style="183" customWidth="1"/>
    <col min="278" max="278" width="6" style="183" customWidth="1"/>
    <col min="279" max="285" width="6.25" style="183" customWidth="1"/>
    <col min="286" max="286" width="9" style="183"/>
    <col min="287" max="289" width="6.75" style="183" customWidth="1"/>
    <col min="290" max="531" width="9" style="183"/>
    <col min="532" max="532" width="25.75" style="183" customWidth="1"/>
    <col min="533" max="533" width="3.625" style="183" customWidth="1"/>
    <col min="534" max="534" width="6" style="183" customWidth="1"/>
    <col min="535" max="541" width="6.25" style="183" customWidth="1"/>
    <col min="542" max="542" width="9" style="183"/>
    <col min="543" max="545" width="6.75" style="183" customWidth="1"/>
    <col min="546" max="787" width="9" style="183"/>
    <col min="788" max="788" width="25.75" style="183" customWidth="1"/>
    <col min="789" max="789" width="3.625" style="183" customWidth="1"/>
    <col min="790" max="790" width="6" style="183" customWidth="1"/>
    <col min="791" max="797" width="6.25" style="183" customWidth="1"/>
    <col min="798" max="798" width="9" style="183"/>
    <col min="799" max="801" width="6.75" style="183" customWidth="1"/>
    <col min="802" max="1043" width="9" style="183"/>
    <col min="1044" max="1044" width="25.75" style="183" customWidth="1"/>
    <col min="1045" max="1045" width="3.625" style="183" customWidth="1"/>
    <col min="1046" max="1046" width="6" style="183" customWidth="1"/>
    <col min="1047" max="1053" width="6.25" style="183" customWidth="1"/>
    <col min="1054" max="1054" width="9" style="183"/>
    <col min="1055" max="1057" width="6.75" style="183" customWidth="1"/>
    <col min="1058" max="1299" width="9" style="183"/>
    <col min="1300" max="1300" width="25.75" style="183" customWidth="1"/>
    <col min="1301" max="1301" width="3.625" style="183" customWidth="1"/>
    <col min="1302" max="1302" width="6" style="183" customWidth="1"/>
    <col min="1303" max="1309" width="6.25" style="183" customWidth="1"/>
    <col min="1310" max="1310" width="9" style="183"/>
    <col min="1311" max="1313" width="6.75" style="183" customWidth="1"/>
    <col min="1314" max="1555" width="9" style="183"/>
    <col min="1556" max="1556" width="25.75" style="183" customWidth="1"/>
    <col min="1557" max="1557" width="3.625" style="183" customWidth="1"/>
    <col min="1558" max="1558" width="6" style="183" customWidth="1"/>
    <col min="1559" max="1565" width="6.25" style="183" customWidth="1"/>
    <col min="1566" max="1566" width="9" style="183"/>
    <col min="1567" max="1569" width="6.75" style="183" customWidth="1"/>
    <col min="1570" max="1811" width="9" style="183"/>
    <col min="1812" max="1812" width="25.75" style="183" customWidth="1"/>
    <col min="1813" max="1813" width="3.625" style="183" customWidth="1"/>
    <col min="1814" max="1814" width="6" style="183" customWidth="1"/>
    <col min="1815" max="1821" width="6.25" style="183" customWidth="1"/>
    <col min="1822" max="1822" width="9" style="183"/>
    <col min="1823" max="1825" width="6.75" style="183" customWidth="1"/>
    <col min="1826" max="2067" width="9" style="183"/>
    <col min="2068" max="2068" width="25.75" style="183" customWidth="1"/>
    <col min="2069" max="2069" width="3.625" style="183" customWidth="1"/>
    <col min="2070" max="2070" width="6" style="183" customWidth="1"/>
    <col min="2071" max="2077" width="6.25" style="183" customWidth="1"/>
    <col min="2078" max="2078" width="9" style="183"/>
    <col min="2079" max="2081" width="6.75" style="183" customWidth="1"/>
    <col min="2082" max="2323" width="9" style="183"/>
    <col min="2324" max="2324" width="25.75" style="183" customWidth="1"/>
    <col min="2325" max="2325" width="3.625" style="183" customWidth="1"/>
    <col min="2326" max="2326" width="6" style="183" customWidth="1"/>
    <col min="2327" max="2333" width="6.25" style="183" customWidth="1"/>
    <col min="2334" max="2334" width="9" style="183"/>
    <col min="2335" max="2337" width="6.75" style="183" customWidth="1"/>
    <col min="2338" max="2579" width="9" style="183"/>
    <col min="2580" max="2580" width="25.75" style="183" customWidth="1"/>
    <col min="2581" max="2581" width="3.625" style="183" customWidth="1"/>
    <col min="2582" max="2582" width="6" style="183" customWidth="1"/>
    <col min="2583" max="2589" width="6.25" style="183" customWidth="1"/>
    <col min="2590" max="2590" width="9" style="183"/>
    <col min="2591" max="2593" width="6.75" style="183" customWidth="1"/>
    <col min="2594" max="2835" width="9" style="183"/>
    <col min="2836" max="2836" width="25.75" style="183" customWidth="1"/>
    <col min="2837" max="2837" width="3.625" style="183" customWidth="1"/>
    <col min="2838" max="2838" width="6" style="183" customWidth="1"/>
    <col min="2839" max="2845" width="6.25" style="183" customWidth="1"/>
    <col min="2846" max="2846" width="9" style="183"/>
    <col min="2847" max="2849" width="6.75" style="183" customWidth="1"/>
    <col min="2850" max="3091" width="9" style="183"/>
    <col min="3092" max="3092" width="25.75" style="183" customWidth="1"/>
    <col min="3093" max="3093" width="3.625" style="183" customWidth="1"/>
    <col min="3094" max="3094" width="6" style="183" customWidth="1"/>
    <col min="3095" max="3101" width="6.25" style="183" customWidth="1"/>
    <col min="3102" max="3102" width="9" style="183"/>
    <col min="3103" max="3105" width="6.75" style="183" customWidth="1"/>
    <col min="3106" max="3347" width="9" style="183"/>
    <col min="3348" max="3348" width="25.75" style="183" customWidth="1"/>
    <col min="3349" max="3349" width="3.625" style="183" customWidth="1"/>
    <col min="3350" max="3350" width="6" style="183" customWidth="1"/>
    <col min="3351" max="3357" width="6.25" style="183" customWidth="1"/>
    <col min="3358" max="3358" width="9" style="183"/>
    <col min="3359" max="3361" width="6.75" style="183" customWidth="1"/>
    <col min="3362" max="3603" width="9" style="183"/>
    <col min="3604" max="3604" width="25.75" style="183" customWidth="1"/>
    <col min="3605" max="3605" width="3.625" style="183" customWidth="1"/>
    <col min="3606" max="3606" width="6" style="183" customWidth="1"/>
    <col min="3607" max="3613" width="6.25" style="183" customWidth="1"/>
    <col min="3614" max="3614" width="9" style="183"/>
    <col min="3615" max="3617" width="6.75" style="183" customWidth="1"/>
    <col min="3618" max="3859" width="9" style="183"/>
    <col min="3860" max="3860" width="25.75" style="183" customWidth="1"/>
    <col min="3861" max="3861" width="3.625" style="183" customWidth="1"/>
    <col min="3862" max="3862" width="6" style="183" customWidth="1"/>
    <col min="3863" max="3869" width="6.25" style="183" customWidth="1"/>
    <col min="3870" max="3870" width="9" style="183"/>
    <col min="3871" max="3873" width="6.75" style="183" customWidth="1"/>
    <col min="3874" max="4115" width="9" style="183"/>
    <col min="4116" max="4116" width="25.75" style="183" customWidth="1"/>
    <col min="4117" max="4117" width="3.625" style="183" customWidth="1"/>
    <col min="4118" max="4118" width="6" style="183" customWidth="1"/>
    <col min="4119" max="4125" width="6.25" style="183" customWidth="1"/>
    <col min="4126" max="4126" width="9" style="183"/>
    <col min="4127" max="4129" width="6.75" style="183" customWidth="1"/>
    <col min="4130" max="4371" width="9" style="183"/>
    <col min="4372" max="4372" width="25.75" style="183" customWidth="1"/>
    <col min="4373" max="4373" width="3.625" style="183" customWidth="1"/>
    <col min="4374" max="4374" width="6" style="183" customWidth="1"/>
    <col min="4375" max="4381" width="6.25" style="183" customWidth="1"/>
    <col min="4382" max="4382" width="9" style="183"/>
    <col min="4383" max="4385" width="6.75" style="183" customWidth="1"/>
    <col min="4386" max="4627" width="9" style="183"/>
    <col min="4628" max="4628" width="25.75" style="183" customWidth="1"/>
    <col min="4629" max="4629" width="3.625" style="183" customWidth="1"/>
    <col min="4630" max="4630" width="6" style="183" customWidth="1"/>
    <col min="4631" max="4637" width="6.25" style="183" customWidth="1"/>
    <col min="4638" max="4638" width="9" style="183"/>
    <col min="4639" max="4641" width="6.75" style="183" customWidth="1"/>
    <col min="4642" max="4883" width="9" style="183"/>
    <col min="4884" max="4884" width="25.75" style="183" customWidth="1"/>
    <col min="4885" max="4885" width="3.625" style="183" customWidth="1"/>
    <col min="4886" max="4886" width="6" style="183" customWidth="1"/>
    <col min="4887" max="4893" width="6.25" style="183" customWidth="1"/>
    <col min="4894" max="4894" width="9" style="183"/>
    <col min="4895" max="4897" width="6.75" style="183" customWidth="1"/>
    <col min="4898" max="5139" width="9" style="183"/>
    <col min="5140" max="5140" width="25.75" style="183" customWidth="1"/>
    <col min="5141" max="5141" width="3.625" style="183" customWidth="1"/>
    <col min="5142" max="5142" width="6" style="183" customWidth="1"/>
    <col min="5143" max="5149" width="6.25" style="183" customWidth="1"/>
    <col min="5150" max="5150" width="9" style="183"/>
    <col min="5151" max="5153" width="6.75" style="183" customWidth="1"/>
    <col min="5154" max="5395" width="9" style="183"/>
    <col min="5396" max="5396" width="25.75" style="183" customWidth="1"/>
    <col min="5397" max="5397" width="3.625" style="183" customWidth="1"/>
    <col min="5398" max="5398" width="6" style="183" customWidth="1"/>
    <col min="5399" max="5405" width="6.25" style="183" customWidth="1"/>
    <col min="5406" max="5406" width="9" style="183"/>
    <col min="5407" max="5409" width="6.75" style="183" customWidth="1"/>
    <col min="5410" max="5651" width="9" style="183"/>
    <col min="5652" max="5652" width="25.75" style="183" customWidth="1"/>
    <col min="5653" max="5653" width="3.625" style="183" customWidth="1"/>
    <col min="5654" max="5654" width="6" style="183" customWidth="1"/>
    <col min="5655" max="5661" width="6.25" style="183" customWidth="1"/>
    <col min="5662" max="5662" width="9" style="183"/>
    <col min="5663" max="5665" width="6.75" style="183" customWidth="1"/>
    <col min="5666" max="5907" width="9" style="183"/>
    <col min="5908" max="5908" width="25.75" style="183" customWidth="1"/>
    <col min="5909" max="5909" width="3.625" style="183" customWidth="1"/>
    <col min="5910" max="5910" width="6" style="183" customWidth="1"/>
    <col min="5911" max="5917" width="6.25" style="183" customWidth="1"/>
    <col min="5918" max="5918" width="9" style="183"/>
    <col min="5919" max="5921" width="6.75" style="183" customWidth="1"/>
    <col min="5922" max="6163" width="9" style="183"/>
    <col min="6164" max="6164" width="25.75" style="183" customWidth="1"/>
    <col min="6165" max="6165" width="3.625" style="183" customWidth="1"/>
    <col min="6166" max="6166" width="6" style="183" customWidth="1"/>
    <col min="6167" max="6173" width="6.25" style="183" customWidth="1"/>
    <col min="6174" max="6174" width="9" style="183"/>
    <col min="6175" max="6177" width="6.75" style="183" customWidth="1"/>
    <col min="6178" max="6419" width="9" style="183"/>
    <col min="6420" max="6420" width="25.75" style="183" customWidth="1"/>
    <col min="6421" max="6421" width="3.625" style="183" customWidth="1"/>
    <col min="6422" max="6422" width="6" style="183" customWidth="1"/>
    <col min="6423" max="6429" width="6.25" style="183" customWidth="1"/>
    <col min="6430" max="6430" width="9" style="183"/>
    <col min="6431" max="6433" width="6.75" style="183" customWidth="1"/>
    <col min="6434" max="6675" width="9" style="183"/>
    <col min="6676" max="6676" width="25.75" style="183" customWidth="1"/>
    <col min="6677" max="6677" width="3.625" style="183" customWidth="1"/>
    <col min="6678" max="6678" width="6" style="183" customWidth="1"/>
    <col min="6679" max="6685" width="6.25" style="183" customWidth="1"/>
    <col min="6686" max="6686" width="9" style="183"/>
    <col min="6687" max="6689" width="6.75" style="183" customWidth="1"/>
    <col min="6690" max="6931" width="9" style="183"/>
    <col min="6932" max="6932" width="25.75" style="183" customWidth="1"/>
    <col min="6933" max="6933" width="3.625" style="183" customWidth="1"/>
    <col min="6934" max="6934" width="6" style="183" customWidth="1"/>
    <col min="6935" max="6941" width="6.25" style="183" customWidth="1"/>
    <col min="6942" max="6942" width="9" style="183"/>
    <col min="6943" max="6945" width="6.75" style="183" customWidth="1"/>
    <col min="6946" max="7187" width="9" style="183"/>
    <col min="7188" max="7188" width="25.75" style="183" customWidth="1"/>
    <col min="7189" max="7189" width="3.625" style="183" customWidth="1"/>
    <col min="7190" max="7190" width="6" style="183" customWidth="1"/>
    <col min="7191" max="7197" width="6.25" style="183" customWidth="1"/>
    <col min="7198" max="7198" width="9" style="183"/>
    <col min="7199" max="7201" width="6.75" style="183" customWidth="1"/>
    <col min="7202" max="7443" width="9" style="183"/>
    <col min="7444" max="7444" width="25.75" style="183" customWidth="1"/>
    <col min="7445" max="7445" width="3.625" style="183" customWidth="1"/>
    <col min="7446" max="7446" width="6" style="183" customWidth="1"/>
    <col min="7447" max="7453" width="6.25" style="183" customWidth="1"/>
    <col min="7454" max="7454" width="9" style="183"/>
    <col min="7455" max="7457" width="6.75" style="183" customWidth="1"/>
    <col min="7458" max="7699" width="9" style="183"/>
    <col min="7700" max="7700" width="25.75" style="183" customWidth="1"/>
    <col min="7701" max="7701" width="3.625" style="183" customWidth="1"/>
    <col min="7702" max="7702" width="6" style="183" customWidth="1"/>
    <col min="7703" max="7709" width="6.25" style="183" customWidth="1"/>
    <col min="7710" max="7710" width="9" style="183"/>
    <col min="7711" max="7713" width="6.75" style="183" customWidth="1"/>
    <col min="7714" max="7955" width="9" style="183"/>
    <col min="7956" max="7956" width="25.75" style="183" customWidth="1"/>
    <col min="7957" max="7957" width="3.625" style="183" customWidth="1"/>
    <col min="7958" max="7958" width="6" style="183" customWidth="1"/>
    <col min="7959" max="7965" width="6.25" style="183" customWidth="1"/>
    <col min="7966" max="7966" width="9" style="183"/>
    <col min="7967" max="7969" width="6.75" style="183" customWidth="1"/>
    <col min="7970" max="8211" width="9" style="183"/>
    <col min="8212" max="8212" width="25.75" style="183" customWidth="1"/>
    <col min="8213" max="8213" width="3.625" style="183" customWidth="1"/>
    <col min="8214" max="8214" width="6" style="183" customWidth="1"/>
    <col min="8215" max="8221" width="6.25" style="183" customWidth="1"/>
    <col min="8222" max="8222" width="9" style="183"/>
    <col min="8223" max="8225" width="6.75" style="183" customWidth="1"/>
    <col min="8226" max="8467" width="9" style="183"/>
    <col min="8468" max="8468" width="25.75" style="183" customWidth="1"/>
    <col min="8469" max="8469" width="3.625" style="183" customWidth="1"/>
    <col min="8470" max="8470" width="6" style="183" customWidth="1"/>
    <col min="8471" max="8477" width="6.25" style="183" customWidth="1"/>
    <col min="8478" max="8478" width="9" style="183"/>
    <col min="8479" max="8481" width="6.75" style="183" customWidth="1"/>
    <col min="8482" max="8723" width="9" style="183"/>
    <col min="8724" max="8724" width="25.75" style="183" customWidth="1"/>
    <col min="8725" max="8725" width="3.625" style="183" customWidth="1"/>
    <col min="8726" max="8726" width="6" style="183" customWidth="1"/>
    <col min="8727" max="8733" width="6.25" style="183" customWidth="1"/>
    <col min="8734" max="8734" width="9" style="183"/>
    <col min="8735" max="8737" width="6.75" style="183" customWidth="1"/>
    <col min="8738" max="8979" width="9" style="183"/>
    <col min="8980" max="8980" width="25.75" style="183" customWidth="1"/>
    <col min="8981" max="8981" width="3.625" style="183" customWidth="1"/>
    <col min="8982" max="8982" width="6" style="183" customWidth="1"/>
    <col min="8983" max="8989" width="6.25" style="183" customWidth="1"/>
    <col min="8990" max="8990" width="9" style="183"/>
    <col min="8991" max="8993" width="6.75" style="183" customWidth="1"/>
    <col min="8994" max="9235" width="9" style="183"/>
    <col min="9236" max="9236" width="25.75" style="183" customWidth="1"/>
    <col min="9237" max="9237" width="3.625" style="183" customWidth="1"/>
    <col min="9238" max="9238" width="6" style="183" customWidth="1"/>
    <col min="9239" max="9245" width="6.25" style="183" customWidth="1"/>
    <col min="9246" max="9246" width="9" style="183"/>
    <col min="9247" max="9249" width="6.75" style="183" customWidth="1"/>
    <col min="9250" max="9491" width="9" style="183"/>
    <col min="9492" max="9492" width="25.75" style="183" customWidth="1"/>
    <col min="9493" max="9493" width="3.625" style="183" customWidth="1"/>
    <col min="9494" max="9494" width="6" style="183" customWidth="1"/>
    <col min="9495" max="9501" width="6.25" style="183" customWidth="1"/>
    <col min="9502" max="9502" width="9" style="183"/>
    <col min="9503" max="9505" width="6.75" style="183" customWidth="1"/>
    <col min="9506" max="9747" width="9" style="183"/>
    <col min="9748" max="9748" width="25.75" style="183" customWidth="1"/>
    <col min="9749" max="9749" width="3.625" style="183" customWidth="1"/>
    <col min="9750" max="9750" width="6" style="183" customWidth="1"/>
    <col min="9751" max="9757" width="6.25" style="183" customWidth="1"/>
    <col min="9758" max="9758" width="9" style="183"/>
    <col min="9759" max="9761" width="6.75" style="183" customWidth="1"/>
    <col min="9762" max="10003" width="9" style="183"/>
    <col min="10004" max="10004" width="25.75" style="183" customWidth="1"/>
    <col min="10005" max="10005" width="3.625" style="183" customWidth="1"/>
    <col min="10006" max="10006" width="6" style="183" customWidth="1"/>
    <col min="10007" max="10013" width="6.25" style="183" customWidth="1"/>
    <col min="10014" max="10014" width="9" style="183"/>
    <col min="10015" max="10017" width="6.75" style="183" customWidth="1"/>
    <col min="10018" max="10259" width="9" style="183"/>
    <col min="10260" max="10260" width="25.75" style="183" customWidth="1"/>
    <col min="10261" max="10261" width="3.625" style="183" customWidth="1"/>
    <col min="10262" max="10262" width="6" style="183" customWidth="1"/>
    <col min="10263" max="10269" width="6.25" style="183" customWidth="1"/>
    <col min="10270" max="10270" width="9" style="183"/>
    <col min="10271" max="10273" width="6.75" style="183" customWidth="1"/>
    <col min="10274" max="10515" width="9" style="183"/>
    <col min="10516" max="10516" width="25.75" style="183" customWidth="1"/>
    <col min="10517" max="10517" width="3.625" style="183" customWidth="1"/>
    <col min="10518" max="10518" width="6" style="183" customWidth="1"/>
    <col min="10519" max="10525" width="6.25" style="183" customWidth="1"/>
    <col min="10526" max="10526" width="9" style="183"/>
    <col min="10527" max="10529" width="6.75" style="183" customWidth="1"/>
    <col min="10530" max="10771" width="9" style="183"/>
    <col min="10772" max="10772" width="25.75" style="183" customWidth="1"/>
    <col min="10773" max="10773" width="3.625" style="183" customWidth="1"/>
    <col min="10774" max="10774" width="6" style="183" customWidth="1"/>
    <col min="10775" max="10781" width="6.25" style="183" customWidth="1"/>
    <col min="10782" max="10782" width="9" style="183"/>
    <col min="10783" max="10785" width="6.75" style="183" customWidth="1"/>
    <col min="10786" max="11027" width="9" style="183"/>
    <col min="11028" max="11028" width="25.75" style="183" customWidth="1"/>
    <col min="11029" max="11029" width="3.625" style="183" customWidth="1"/>
    <col min="11030" max="11030" width="6" style="183" customWidth="1"/>
    <col min="11031" max="11037" width="6.25" style="183" customWidth="1"/>
    <col min="11038" max="11038" width="9" style="183"/>
    <col min="11039" max="11041" width="6.75" style="183" customWidth="1"/>
    <col min="11042" max="11283" width="9" style="183"/>
    <col min="11284" max="11284" width="25.75" style="183" customWidth="1"/>
    <col min="11285" max="11285" width="3.625" style="183" customWidth="1"/>
    <col min="11286" max="11286" width="6" style="183" customWidth="1"/>
    <col min="11287" max="11293" width="6.25" style="183" customWidth="1"/>
    <col min="11294" max="11294" width="9" style="183"/>
    <col min="11295" max="11297" width="6.75" style="183" customWidth="1"/>
    <col min="11298" max="11539" width="9" style="183"/>
    <col min="11540" max="11540" width="25.75" style="183" customWidth="1"/>
    <col min="11541" max="11541" width="3.625" style="183" customWidth="1"/>
    <col min="11542" max="11542" width="6" style="183" customWidth="1"/>
    <col min="11543" max="11549" width="6.25" style="183" customWidth="1"/>
    <col min="11550" max="11550" width="9" style="183"/>
    <col min="11551" max="11553" width="6.75" style="183" customWidth="1"/>
    <col min="11554" max="11795" width="9" style="183"/>
    <col min="11796" max="11796" width="25.75" style="183" customWidth="1"/>
    <col min="11797" max="11797" width="3.625" style="183" customWidth="1"/>
    <col min="11798" max="11798" width="6" style="183" customWidth="1"/>
    <col min="11799" max="11805" width="6.25" style="183" customWidth="1"/>
    <col min="11806" max="11806" width="9" style="183"/>
    <col min="11807" max="11809" width="6.75" style="183" customWidth="1"/>
    <col min="11810" max="12051" width="9" style="183"/>
    <col min="12052" max="12052" width="25.75" style="183" customWidth="1"/>
    <col min="12053" max="12053" width="3.625" style="183" customWidth="1"/>
    <col min="12054" max="12054" width="6" style="183" customWidth="1"/>
    <col min="12055" max="12061" width="6.25" style="183" customWidth="1"/>
    <col min="12062" max="12062" width="9" style="183"/>
    <col min="12063" max="12065" width="6.75" style="183" customWidth="1"/>
    <col min="12066" max="12307" width="9" style="183"/>
    <col min="12308" max="12308" width="25.75" style="183" customWidth="1"/>
    <col min="12309" max="12309" width="3.625" style="183" customWidth="1"/>
    <col min="12310" max="12310" width="6" style="183" customWidth="1"/>
    <col min="12311" max="12317" width="6.25" style="183" customWidth="1"/>
    <col min="12318" max="12318" width="9" style="183"/>
    <col min="12319" max="12321" width="6.75" style="183" customWidth="1"/>
    <col min="12322" max="12563" width="9" style="183"/>
    <col min="12564" max="12564" width="25.75" style="183" customWidth="1"/>
    <col min="12565" max="12565" width="3.625" style="183" customWidth="1"/>
    <col min="12566" max="12566" width="6" style="183" customWidth="1"/>
    <col min="12567" max="12573" width="6.25" style="183" customWidth="1"/>
    <col min="12574" max="12574" width="9" style="183"/>
    <col min="12575" max="12577" width="6.75" style="183" customWidth="1"/>
    <col min="12578" max="12819" width="9" style="183"/>
    <col min="12820" max="12820" width="25.75" style="183" customWidth="1"/>
    <col min="12821" max="12821" width="3.625" style="183" customWidth="1"/>
    <col min="12822" max="12822" width="6" style="183" customWidth="1"/>
    <col min="12823" max="12829" width="6.25" style="183" customWidth="1"/>
    <col min="12830" max="12830" width="9" style="183"/>
    <col min="12831" max="12833" width="6.75" style="183" customWidth="1"/>
    <col min="12834" max="13075" width="9" style="183"/>
    <col min="13076" max="13076" width="25.75" style="183" customWidth="1"/>
    <col min="13077" max="13077" width="3.625" style="183" customWidth="1"/>
    <col min="13078" max="13078" width="6" style="183" customWidth="1"/>
    <col min="13079" max="13085" width="6.25" style="183" customWidth="1"/>
    <col min="13086" max="13086" width="9" style="183"/>
    <col min="13087" max="13089" width="6.75" style="183" customWidth="1"/>
    <col min="13090" max="13331" width="9" style="183"/>
    <col min="13332" max="13332" width="25.75" style="183" customWidth="1"/>
    <col min="13333" max="13333" width="3.625" style="183" customWidth="1"/>
    <col min="13334" max="13334" width="6" style="183" customWidth="1"/>
    <col min="13335" max="13341" width="6.25" style="183" customWidth="1"/>
    <col min="13342" max="13342" width="9" style="183"/>
    <col min="13343" max="13345" width="6.75" style="183" customWidth="1"/>
    <col min="13346" max="13587" width="9" style="183"/>
    <col min="13588" max="13588" width="25.75" style="183" customWidth="1"/>
    <col min="13589" max="13589" width="3.625" style="183" customWidth="1"/>
    <col min="13590" max="13590" width="6" style="183" customWidth="1"/>
    <col min="13591" max="13597" width="6.25" style="183" customWidth="1"/>
    <col min="13598" max="13598" width="9" style="183"/>
    <col min="13599" max="13601" width="6.75" style="183" customWidth="1"/>
    <col min="13602" max="13843" width="9" style="183"/>
    <col min="13844" max="13844" width="25.75" style="183" customWidth="1"/>
    <col min="13845" max="13845" width="3.625" style="183" customWidth="1"/>
    <col min="13846" max="13846" width="6" style="183" customWidth="1"/>
    <col min="13847" max="13853" width="6.25" style="183" customWidth="1"/>
    <col min="13854" max="13854" width="9" style="183"/>
    <col min="13855" max="13857" width="6.75" style="183" customWidth="1"/>
    <col min="13858" max="14099" width="9" style="183"/>
    <col min="14100" max="14100" width="25.75" style="183" customWidth="1"/>
    <col min="14101" max="14101" width="3.625" style="183" customWidth="1"/>
    <col min="14102" max="14102" width="6" style="183" customWidth="1"/>
    <col min="14103" max="14109" width="6.25" style="183" customWidth="1"/>
    <col min="14110" max="14110" width="9" style="183"/>
    <col min="14111" max="14113" width="6.75" style="183" customWidth="1"/>
    <col min="14114" max="14355" width="9" style="183"/>
    <col min="14356" max="14356" width="25.75" style="183" customWidth="1"/>
    <col min="14357" max="14357" width="3.625" style="183" customWidth="1"/>
    <col min="14358" max="14358" width="6" style="183" customWidth="1"/>
    <col min="14359" max="14365" width="6.25" style="183" customWidth="1"/>
    <col min="14366" max="14366" width="9" style="183"/>
    <col min="14367" max="14369" width="6.75" style="183" customWidth="1"/>
    <col min="14370" max="14611" width="9" style="183"/>
    <col min="14612" max="14612" width="25.75" style="183" customWidth="1"/>
    <col min="14613" max="14613" width="3.625" style="183" customWidth="1"/>
    <col min="14614" max="14614" width="6" style="183" customWidth="1"/>
    <col min="14615" max="14621" width="6.25" style="183" customWidth="1"/>
    <col min="14622" max="14622" width="9" style="183"/>
    <col min="14623" max="14625" width="6.75" style="183" customWidth="1"/>
    <col min="14626" max="14867" width="9" style="183"/>
    <col min="14868" max="14868" width="25.75" style="183" customWidth="1"/>
    <col min="14869" max="14869" width="3.625" style="183" customWidth="1"/>
    <col min="14870" max="14870" width="6" style="183" customWidth="1"/>
    <col min="14871" max="14877" width="6.25" style="183" customWidth="1"/>
    <col min="14878" max="14878" width="9" style="183"/>
    <col min="14879" max="14881" width="6.75" style="183" customWidth="1"/>
    <col min="14882" max="15123" width="9" style="183"/>
    <col min="15124" max="15124" width="25.75" style="183" customWidth="1"/>
    <col min="15125" max="15125" width="3.625" style="183" customWidth="1"/>
    <col min="15126" max="15126" width="6" style="183" customWidth="1"/>
    <col min="15127" max="15133" width="6.25" style="183" customWidth="1"/>
    <col min="15134" max="15134" width="9" style="183"/>
    <col min="15135" max="15137" width="6.75" style="183" customWidth="1"/>
    <col min="15138" max="15379" width="9" style="183"/>
    <col min="15380" max="15380" width="25.75" style="183" customWidth="1"/>
    <col min="15381" max="15381" width="3.625" style="183" customWidth="1"/>
    <col min="15382" max="15382" width="6" style="183" customWidth="1"/>
    <col min="15383" max="15389" width="6.25" style="183" customWidth="1"/>
    <col min="15390" max="15390" width="9" style="183"/>
    <col min="15391" max="15393" width="6.75" style="183" customWidth="1"/>
    <col min="15394" max="15635" width="9" style="183"/>
    <col min="15636" max="15636" width="25.75" style="183" customWidth="1"/>
    <col min="15637" max="15637" width="3.625" style="183" customWidth="1"/>
    <col min="15638" max="15638" width="6" style="183" customWidth="1"/>
    <col min="15639" max="15645" width="6.25" style="183" customWidth="1"/>
    <col min="15646" max="15646" width="9" style="183"/>
    <col min="15647" max="15649" width="6.75" style="183" customWidth="1"/>
    <col min="15650" max="15891" width="9" style="183"/>
    <col min="15892" max="15892" width="25.75" style="183" customWidth="1"/>
    <col min="15893" max="15893" width="3.625" style="183" customWidth="1"/>
    <col min="15894" max="15894" width="6" style="183" customWidth="1"/>
    <col min="15895" max="15901" width="6.25" style="183" customWidth="1"/>
    <col min="15902" max="15902" width="9" style="183"/>
    <col min="15903" max="15905" width="6.75" style="183" customWidth="1"/>
    <col min="15906" max="16147" width="9" style="183"/>
    <col min="16148" max="16148" width="25.75" style="183" customWidth="1"/>
    <col min="16149" max="16149" width="3.625" style="183" customWidth="1"/>
    <col min="16150" max="16150" width="6" style="183" customWidth="1"/>
    <col min="16151" max="16157" width="6.25" style="183" customWidth="1"/>
    <col min="16158" max="16158" width="9" style="183"/>
    <col min="16159" max="16161" width="6.75" style="183" customWidth="1"/>
    <col min="16162" max="16384" width="9" style="183"/>
  </cols>
  <sheetData>
    <row r="1" spans="1:51" ht="18" customHeight="1">
      <c r="A1" s="182" t="s">
        <v>303</v>
      </c>
      <c r="B1" s="133"/>
      <c r="C1" s="133"/>
      <c r="D1" s="281"/>
      <c r="E1" s="281"/>
      <c r="F1" s="281"/>
      <c r="G1" s="184"/>
      <c r="H1" s="184"/>
      <c r="I1" s="184"/>
      <c r="J1" s="184"/>
      <c r="K1" s="184"/>
      <c r="L1" s="184"/>
      <c r="M1" s="277"/>
      <c r="N1" s="277"/>
      <c r="O1" s="277"/>
      <c r="R1" s="184" t="s">
        <v>340</v>
      </c>
      <c r="AQ1" s="434"/>
      <c r="AR1" s="434"/>
      <c r="AS1" s="434"/>
      <c r="AT1" s="434"/>
      <c r="AU1" s="434"/>
      <c r="AV1" s="434"/>
      <c r="AW1" s="434"/>
      <c r="AX1" s="434"/>
      <c r="AY1" s="434"/>
    </row>
    <row r="2" spans="1:51" ht="12" customHeight="1">
      <c r="A2" s="302"/>
      <c r="B2" s="298"/>
      <c r="C2" s="298"/>
      <c r="D2" s="299"/>
      <c r="E2" s="299"/>
      <c r="F2" s="299"/>
      <c r="G2" s="184"/>
      <c r="H2" s="184"/>
      <c r="I2" s="184"/>
      <c r="J2" s="184"/>
      <c r="K2" s="184"/>
      <c r="L2" s="184"/>
      <c r="M2" s="300"/>
      <c r="N2" s="300"/>
      <c r="O2" s="300"/>
      <c r="P2" s="302"/>
      <c r="Q2" s="302"/>
      <c r="R2" s="300"/>
    </row>
    <row r="3" spans="1:51">
      <c r="A3" s="134" t="s">
        <v>334</v>
      </c>
      <c r="B3" s="185"/>
      <c r="C3" s="185"/>
      <c r="D3" s="282"/>
      <c r="E3" s="282"/>
      <c r="F3" s="282"/>
      <c r="G3" s="186"/>
      <c r="H3" s="186"/>
      <c r="I3" s="186"/>
      <c r="J3" s="186"/>
      <c r="K3" s="428"/>
      <c r="L3" s="428"/>
      <c r="M3" s="278"/>
      <c r="N3" s="278"/>
      <c r="O3" s="278"/>
      <c r="P3" s="186"/>
      <c r="Q3" s="428"/>
      <c r="R3" s="278"/>
    </row>
    <row r="4" spans="1:51">
      <c r="A4" s="290" t="s">
        <v>296</v>
      </c>
      <c r="B4" s="289"/>
      <c r="C4" s="289" t="s">
        <v>297</v>
      </c>
      <c r="D4" s="290" t="s">
        <v>300</v>
      </c>
      <c r="E4" s="274"/>
      <c r="F4" s="274"/>
      <c r="G4" s="290" t="s">
        <v>313</v>
      </c>
      <c r="H4" s="290"/>
      <c r="I4" s="290"/>
      <c r="J4" s="293"/>
      <c r="K4" s="293"/>
      <c r="L4" s="293"/>
      <c r="M4" s="291"/>
      <c r="N4" s="291"/>
      <c r="O4" s="291"/>
      <c r="P4" s="307"/>
      <c r="Q4" s="307"/>
      <c r="R4" s="291"/>
    </row>
    <row r="5" spans="1:51">
      <c r="A5" s="395"/>
      <c r="B5" s="396"/>
      <c r="C5" s="396"/>
      <c r="D5" s="395"/>
      <c r="E5" s="430"/>
      <c r="F5" s="430"/>
      <c r="G5" s="524">
        <v>1</v>
      </c>
      <c r="H5" s="524"/>
      <c r="I5" s="524"/>
      <c r="J5" s="524">
        <v>2</v>
      </c>
      <c r="K5" s="524"/>
      <c r="L5" s="524"/>
      <c r="M5" s="524">
        <v>3</v>
      </c>
      <c r="N5" s="397"/>
      <c r="O5" s="397"/>
      <c r="P5" s="398"/>
      <c r="Q5" s="398"/>
      <c r="R5" s="397"/>
    </row>
    <row r="6" spans="1:51">
      <c r="A6" s="188" t="s">
        <v>332</v>
      </c>
      <c r="B6" s="188"/>
      <c r="C6" s="188"/>
      <c r="D6" s="276" t="s">
        <v>299</v>
      </c>
      <c r="E6" s="275" t="s">
        <v>7</v>
      </c>
      <c r="F6" s="275" t="s">
        <v>333</v>
      </c>
      <c r="G6" s="294" t="s">
        <v>335</v>
      </c>
      <c r="H6" s="294" t="s">
        <v>328</v>
      </c>
      <c r="I6" s="294" t="s">
        <v>336</v>
      </c>
      <c r="J6" s="294" t="s">
        <v>335</v>
      </c>
      <c r="K6" s="294" t="s">
        <v>328</v>
      </c>
      <c r="L6" s="294" t="s">
        <v>336</v>
      </c>
      <c r="M6" s="294" t="s">
        <v>335</v>
      </c>
      <c r="N6" s="294" t="s">
        <v>328</v>
      </c>
      <c r="O6" s="294" t="s">
        <v>336</v>
      </c>
      <c r="P6" s="190" t="s">
        <v>374</v>
      </c>
      <c r="Q6" s="190"/>
      <c r="R6" s="189"/>
    </row>
    <row r="7" spans="1:51">
      <c r="A7" s="187"/>
      <c r="B7" s="187"/>
      <c r="C7" s="187"/>
      <c r="D7" s="283"/>
      <c r="E7" s="283"/>
      <c r="F7" s="283"/>
      <c r="G7" s="429"/>
      <c r="H7" s="210"/>
      <c r="I7" s="210"/>
      <c r="J7" s="210"/>
      <c r="K7" s="210"/>
      <c r="L7" s="210"/>
      <c r="M7" s="191"/>
      <c r="N7" s="191"/>
      <c r="O7" s="191"/>
      <c r="P7" s="279"/>
      <c r="Q7" s="279"/>
      <c r="R7" s="191"/>
      <c r="S7" s="420"/>
      <c r="T7" s="420"/>
      <c r="U7" s="420"/>
    </row>
    <row r="8" spans="1:51" ht="15" customHeight="1">
      <c r="A8" s="485">
        <v>1</v>
      </c>
      <c r="B8" s="480" t="s">
        <v>5</v>
      </c>
      <c r="C8" s="480"/>
      <c r="D8" s="481"/>
      <c r="G8" s="195"/>
      <c r="H8" s="195"/>
      <c r="I8" s="195"/>
      <c r="J8" s="191"/>
      <c r="K8" s="363"/>
      <c r="L8" s="363"/>
      <c r="M8" s="363"/>
      <c r="N8" s="363"/>
      <c r="O8" s="195"/>
      <c r="P8" s="195"/>
      <c r="Q8" s="195"/>
      <c r="R8" s="195"/>
      <c r="S8" s="435"/>
      <c r="T8" s="435"/>
      <c r="U8" s="435"/>
    </row>
    <row r="9" spans="1:51" ht="15" customHeight="1">
      <c r="A9" s="485">
        <v>2</v>
      </c>
      <c r="B9" s="482" t="s">
        <v>10</v>
      </c>
      <c r="C9" s="480" t="s">
        <v>44</v>
      </c>
      <c r="D9" s="483">
        <v>1</v>
      </c>
      <c r="E9" s="399">
        <v>0.3</v>
      </c>
      <c r="F9" s="399" t="s">
        <v>6</v>
      </c>
      <c r="G9" s="195"/>
      <c r="H9" s="195"/>
      <c r="I9" s="195"/>
      <c r="J9" s="191"/>
      <c r="K9" s="363"/>
      <c r="L9" s="363"/>
      <c r="M9" s="363"/>
      <c r="N9" s="363"/>
      <c r="O9" s="195"/>
      <c r="P9" s="195"/>
      <c r="Q9" s="195"/>
      <c r="R9" s="195"/>
    </row>
    <row r="10" spans="1:51" ht="15" customHeight="1">
      <c r="A10" s="485">
        <v>3</v>
      </c>
      <c r="B10" s="480" t="s">
        <v>10</v>
      </c>
      <c r="C10" s="480" t="s">
        <v>44</v>
      </c>
      <c r="D10" s="481">
        <v>2</v>
      </c>
      <c r="E10" s="485">
        <v>0.3</v>
      </c>
      <c r="F10" s="485">
        <v>0.3</v>
      </c>
      <c r="G10" s="195"/>
      <c r="H10" s="195"/>
      <c r="I10" s="195"/>
      <c r="J10" s="191"/>
      <c r="K10" s="363"/>
      <c r="L10" s="363"/>
      <c r="M10" s="363"/>
      <c r="N10" s="363"/>
      <c r="O10" s="195"/>
      <c r="P10" s="195"/>
      <c r="Q10" s="195"/>
      <c r="R10" s="195"/>
    </row>
    <row r="11" spans="1:51" ht="15" customHeight="1">
      <c r="A11" s="485">
        <v>4</v>
      </c>
      <c r="B11" s="482" t="s">
        <v>10</v>
      </c>
      <c r="C11" s="480" t="s">
        <v>52</v>
      </c>
      <c r="D11" s="483">
        <v>1</v>
      </c>
      <c r="E11" s="399">
        <v>0.6</v>
      </c>
      <c r="F11" s="399" t="s">
        <v>6</v>
      </c>
      <c r="G11" s="195"/>
      <c r="H11" s="195"/>
      <c r="I11" s="195"/>
      <c r="J11" s="191"/>
      <c r="K11" s="363"/>
      <c r="L11" s="363"/>
      <c r="M11" s="363"/>
      <c r="N11" s="363"/>
      <c r="O11" s="195"/>
      <c r="P11" s="195"/>
      <c r="Q11" s="195"/>
      <c r="R11" s="195"/>
      <c r="S11" s="435"/>
      <c r="T11" s="435"/>
      <c r="U11" s="435"/>
    </row>
    <row r="12" spans="1:51" ht="15" customHeight="1">
      <c r="A12" s="485">
        <v>5</v>
      </c>
      <c r="B12" s="480" t="s">
        <v>10</v>
      </c>
      <c r="C12" s="480" t="s">
        <v>52</v>
      </c>
      <c r="D12" s="481">
        <v>2</v>
      </c>
      <c r="E12" s="485">
        <v>0.6</v>
      </c>
      <c r="F12" s="485">
        <v>0.6</v>
      </c>
      <c r="G12" s="195"/>
      <c r="H12" s="195"/>
      <c r="I12" s="195"/>
      <c r="J12" s="191"/>
      <c r="K12" s="363"/>
      <c r="L12" s="363"/>
      <c r="M12" s="363"/>
      <c r="N12" s="363"/>
      <c r="O12" s="195"/>
      <c r="P12" s="195"/>
      <c r="Q12" s="195"/>
      <c r="R12" s="195"/>
      <c r="S12" s="435"/>
      <c r="T12" s="435"/>
      <c r="U12" s="435"/>
    </row>
    <row r="13" spans="1:51" ht="15" customHeight="1">
      <c r="A13" s="485">
        <v>6</v>
      </c>
      <c r="B13" s="480" t="s">
        <v>53</v>
      </c>
      <c r="C13" s="480" t="s">
        <v>46</v>
      </c>
      <c r="D13" s="481">
        <v>2</v>
      </c>
      <c r="E13" s="485" t="s">
        <v>48</v>
      </c>
      <c r="F13" s="485" t="s">
        <v>48</v>
      </c>
      <c r="G13" s="195"/>
      <c r="H13" s="195"/>
      <c r="I13" s="195"/>
      <c r="J13" s="191"/>
      <c r="K13" s="363"/>
      <c r="L13" s="363"/>
      <c r="M13" s="363"/>
      <c r="N13" s="363"/>
      <c r="O13" s="195"/>
      <c r="P13" s="195"/>
      <c r="Q13" s="195"/>
      <c r="R13" s="195"/>
      <c r="S13" s="435"/>
      <c r="T13" s="435"/>
      <c r="U13" s="435"/>
    </row>
    <row r="14" spans="1:51" ht="15" customHeight="1">
      <c r="A14" s="485">
        <v>7</v>
      </c>
      <c r="B14" s="480" t="s">
        <v>53</v>
      </c>
      <c r="C14" s="480" t="s">
        <v>45</v>
      </c>
      <c r="D14" s="481">
        <v>2</v>
      </c>
      <c r="E14" s="485" t="s">
        <v>47</v>
      </c>
      <c r="F14" s="485" t="s">
        <v>47</v>
      </c>
      <c r="G14" s="195"/>
      <c r="H14" s="195"/>
      <c r="I14" s="195"/>
      <c r="J14" s="191"/>
      <c r="K14" s="363"/>
      <c r="L14" s="363"/>
      <c r="M14" s="363"/>
      <c r="N14" s="363"/>
      <c r="O14" s="195"/>
      <c r="P14" s="195"/>
      <c r="Q14" s="195"/>
      <c r="R14" s="195"/>
      <c r="S14" s="435"/>
      <c r="T14" s="435"/>
      <c r="U14" s="435"/>
    </row>
    <row r="15" spans="1:51" ht="15" customHeight="1">
      <c r="A15" s="485">
        <v>8</v>
      </c>
      <c r="B15" s="480" t="s">
        <v>49</v>
      </c>
      <c r="C15" s="480" t="s">
        <v>52</v>
      </c>
      <c r="D15" s="481">
        <v>1</v>
      </c>
      <c r="E15" s="485">
        <v>0.4</v>
      </c>
      <c r="F15" s="485" t="s">
        <v>6</v>
      </c>
      <c r="G15" s="195"/>
      <c r="H15" s="195"/>
      <c r="I15" s="195"/>
      <c r="J15" s="191"/>
      <c r="K15" s="363"/>
      <c r="L15" s="363"/>
      <c r="M15" s="363"/>
      <c r="N15" s="363"/>
      <c r="O15" s="195"/>
      <c r="P15" s="195"/>
      <c r="Q15" s="195"/>
      <c r="R15" s="195"/>
      <c r="S15" s="435"/>
      <c r="T15" s="435"/>
      <c r="U15" s="435"/>
    </row>
    <row r="16" spans="1:51" ht="30.75" customHeight="1">
      <c r="A16" s="514">
        <v>9</v>
      </c>
      <c r="B16" s="515" t="s">
        <v>357</v>
      </c>
      <c r="C16" s="516" t="s">
        <v>358</v>
      </c>
      <c r="D16" s="517">
        <v>2</v>
      </c>
      <c r="E16" s="518" t="s">
        <v>359</v>
      </c>
      <c r="F16" s="514" t="s">
        <v>360</v>
      </c>
      <c r="G16" s="195"/>
      <c r="H16" s="195"/>
      <c r="I16" s="195"/>
      <c r="J16" s="191"/>
      <c r="K16" s="363"/>
      <c r="L16" s="363"/>
      <c r="M16" s="363"/>
      <c r="N16" s="363"/>
      <c r="O16" s="195"/>
      <c r="P16" s="195"/>
      <c r="Q16" s="195"/>
      <c r="R16" s="195"/>
      <c r="S16" s="435"/>
      <c r="T16" s="435"/>
      <c r="U16" s="435"/>
    </row>
    <row r="17" spans="1:56" ht="15" customHeight="1">
      <c r="A17" s="519">
        <v>10</v>
      </c>
      <c r="B17" s="520" t="s">
        <v>361</v>
      </c>
      <c r="C17" s="520"/>
      <c r="D17" s="521">
        <v>1</v>
      </c>
      <c r="E17" s="522" t="s">
        <v>362</v>
      </c>
      <c r="F17" s="519"/>
      <c r="G17" s="195"/>
      <c r="H17" s="195"/>
      <c r="I17" s="195"/>
      <c r="J17" s="191"/>
      <c r="K17" s="363"/>
      <c r="L17" s="363"/>
      <c r="M17" s="363"/>
      <c r="N17" s="363"/>
      <c r="O17" s="195"/>
      <c r="P17" s="195"/>
      <c r="Q17" s="195"/>
      <c r="R17" s="195"/>
      <c r="S17" s="435"/>
      <c r="T17" s="435"/>
      <c r="U17" s="435"/>
    </row>
    <row r="18" spans="1:56">
      <c r="A18" s="197"/>
      <c r="B18" s="201" t="s">
        <v>291</v>
      </c>
      <c r="C18" s="197"/>
      <c r="D18" s="284"/>
      <c r="E18" s="284"/>
      <c r="F18" s="284"/>
      <c r="G18" s="439"/>
      <c r="H18" s="439"/>
      <c r="I18" s="439"/>
      <c r="J18" s="440"/>
      <c r="K18" s="439"/>
      <c r="L18" s="439"/>
      <c r="M18" s="439"/>
      <c r="N18" s="439"/>
      <c r="O18" s="439"/>
      <c r="P18" s="440"/>
      <c r="Q18" s="440"/>
      <c r="R18" s="441"/>
    </row>
    <row r="19" spans="1:56">
      <c r="A19" s="197"/>
      <c r="B19" s="201" t="s">
        <v>256</v>
      </c>
      <c r="C19" s="197"/>
      <c r="D19" s="284"/>
      <c r="E19" s="284"/>
      <c r="F19" s="284"/>
      <c r="G19" s="439"/>
      <c r="H19" s="439"/>
      <c r="I19" s="439"/>
      <c r="J19" s="440"/>
      <c r="K19" s="439"/>
      <c r="L19" s="439"/>
      <c r="M19" s="439"/>
      <c r="N19" s="439"/>
      <c r="O19" s="439"/>
      <c r="P19" s="440"/>
      <c r="Q19" s="440"/>
      <c r="R19" s="441"/>
    </row>
    <row r="20" spans="1:56">
      <c r="A20" s="197"/>
      <c r="B20" s="201" t="s">
        <v>257</v>
      </c>
      <c r="C20" s="197"/>
      <c r="D20" s="284"/>
      <c r="E20" s="284"/>
      <c r="F20" s="284"/>
      <c r="G20" s="440"/>
      <c r="H20" s="440"/>
      <c r="I20" s="440"/>
      <c r="J20" s="440"/>
      <c r="K20" s="440"/>
      <c r="L20" s="440"/>
      <c r="M20" s="440"/>
      <c r="N20" s="440"/>
      <c r="O20" s="440"/>
      <c r="P20" s="440"/>
      <c r="Q20" s="440"/>
      <c r="R20" s="441"/>
    </row>
    <row r="21" spans="1:56" ht="12" customHeight="1">
      <c r="A21" s="198"/>
      <c r="B21" s="203" t="s">
        <v>258</v>
      </c>
      <c r="C21" s="198"/>
      <c r="D21" s="285"/>
      <c r="E21" s="285"/>
      <c r="F21" s="285"/>
      <c r="G21" s="442"/>
      <c r="H21" s="442"/>
      <c r="I21" s="442"/>
      <c r="J21" s="443"/>
      <c r="K21" s="442"/>
      <c r="L21" s="442"/>
      <c r="M21" s="442"/>
      <c r="N21" s="442"/>
      <c r="O21" s="442"/>
      <c r="P21" s="443"/>
      <c r="Q21" s="443"/>
      <c r="R21" s="443"/>
    </row>
    <row r="22" spans="1:56">
      <c r="A22" s="421"/>
      <c r="B22" s="201"/>
      <c r="C22" s="200"/>
      <c r="D22" s="200"/>
      <c r="E22" s="200"/>
      <c r="F22" s="200"/>
      <c r="G22" s="444"/>
      <c r="H22" s="445"/>
      <c r="I22" s="445"/>
      <c r="J22" s="445"/>
      <c r="K22" s="445"/>
      <c r="L22" s="445"/>
      <c r="M22" s="445"/>
      <c r="N22" s="445"/>
      <c r="O22" s="445"/>
      <c r="P22" s="445"/>
      <c r="Q22" s="445"/>
      <c r="R22" s="445"/>
      <c r="S22" s="419"/>
      <c r="T22" s="419"/>
      <c r="U22" s="419"/>
      <c r="AO22" s="187"/>
      <c r="AP22" s="187"/>
      <c r="AQ22" s="191"/>
      <c r="AR22" s="187"/>
      <c r="AS22" s="187"/>
      <c r="AT22" s="187"/>
      <c r="AU22" s="187"/>
      <c r="AV22" s="187"/>
      <c r="AW22" s="187"/>
      <c r="AX22" s="187"/>
      <c r="AY22" s="187"/>
      <c r="AZ22" s="196"/>
      <c r="BA22" s="196"/>
      <c r="BB22" s="196"/>
      <c r="BC22" s="196"/>
      <c r="BD22" s="449"/>
    </row>
    <row r="23" spans="1:56" ht="15" customHeight="1">
      <c r="A23" s="197"/>
      <c r="B23" s="197"/>
      <c r="C23" s="170"/>
      <c r="D23" s="170"/>
      <c r="E23" s="422"/>
      <c r="F23" s="422"/>
      <c r="G23" s="446"/>
      <c r="H23" s="451"/>
      <c r="I23" s="451"/>
      <c r="J23" s="451"/>
      <c r="K23" s="451"/>
      <c r="L23" s="451"/>
      <c r="M23" s="451"/>
      <c r="N23" s="451"/>
      <c r="O23" s="451"/>
      <c r="P23" s="446"/>
      <c r="Q23" s="446"/>
      <c r="R23" s="446"/>
      <c r="S23" s="419"/>
      <c r="T23" s="419"/>
      <c r="U23" s="419"/>
      <c r="AO23" s="197"/>
      <c r="AP23" s="436"/>
      <c r="AQ23" s="187"/>
      <c r="AR23" s="411"/>
      <c r="AS23" s="411"/>
      <c r="AT23" s="450"/>
      <c r="AU23" s="411"/>
      <c r="AV23" s="450"/>
      <c r="AW23" s="450"/>
      <c r="AX23" s="411"/>
      <c r="AY23" s="450"/>
      <c r="AZ23" s="450"/>
      <c r="BA23" s="411"/>
      <c r="BB23" s="450"/>
      <c r="BC23" s="450"/>
      <c r="BD23" s="449"/>
    </row>
    <row r="24" spans="1:56" ht="15" customHeight="1">
      <c r="A24" s="197"/>
      <c r="B24" s="197"/>
      <c r="C24" s="170"/>
      <c r="D24" s="170"/>
      <c r="E24" s="422"/>
      <c r="F24" s="422"/>
      <c r="G24" s="446"/>
      <c r="H24" s="451"/>
      <c r="I24" s="451"/>
      <c r="J24" s="451"/>
      <c r="K24" s="451"/>
      <c r="L24" s="451"/>
      <c r="M24" s="451"/>
      <c r="N24" s="451"/>
      <c r="O24" s="451"/>
      <c r="P24" s="446"/>
      <c r="Q24" s="446"/>
      <c r="R24" s="446"/>
      <c r="S24" s="419"/>
      <c r="T24" s="419"/>
      <c r="U24" s="419"/>
      <c r="AO24" s="197"/>
      <c r="AP24" s="436"/>
      <c r="AQ24" s="187"/>
      <c r="AR24" s="411"/>
      <c r="AS24" s="411"/>
      <c r="AT24" s="411"/>
      <c r="AU24" s="411"/>
      <c r="AV24" s="411"/>
      <c r="AW24" s="411"/>
      <c r="AX24" s="411"/>
      <c r="AY24" s="411"/>
      <c r="AZ24" s="411"/>
      <c r="BA24" s="411"/>
      <c r="BB24" s="411"/>
      <c r="BC24" s="411"/>
      <c r="BD24" s="449"/>
    </row>
    <row r="25" spans="1:56" ht="15" customHeight="1">
      <c r="A25" s="423"/>
      <c r="B25" s="423"/>
      <c r="C25" s="412"/>
      <c r="D25" s="413"/>
      <c r="E25" s="424"/>
      <c r="F25" s="424"/>
      <c r="G25" s="447"/>
      <c r="H25" s="452"/>
      <c r="I25" s="452"/>
      <c r="J25" s="452"/>
      <c r="K25" s="452"/>
      <c r="L25" s="452"/>
      <c r="M25" s="452"/>
      <c r="N25" s="452"/>
      <c r="O25" s="452"/>
      <c r="P25" s="447"/>
      <c r="Q25" s="447"/>
      <c r="R25" s="447"/>
      <c r="S25" s="419"/>
      <c r="T25" s="419"/>
      <c r="U25" s="419"/>
      <c r="V25" s="419"/>
      <c r="W25" s="419"/>
      <c r="AO25" s="312"/>
      <c r="AP25" s="414"/>
      <c r="AQ25" s="410"/>
      <c r="AR25" s="411"/>
      <c r="AS25" s="411"/>
      <c r="AT25" s="450"/>
      <c r="AU25" s="411"/>
      <c r="AV25" s="450"/>
      <c r="AW25" s="411"/>
      <c r="AX25" s="411"/>
      <c r="AY25" s="450"/>
      <c r="AZ25" s="450"/>
      <c r="BA25" s="411"/>
      <c r="BB25" s="411"/>
      <c r="BC25" s="411"/>
      <c r="BD25" s="449"/>
    </row>
    <row r="26" spans="1:56" ht="15" customHeight="1">
      <c r="A26" s="425"/>
      <c r="B26" s="425"/>
      <c r="C26" s="414"/>
      <c r="D26" s="426"/>
      <c r="E26" s="422"/>
      <c r="F26" s="422"/>
      <c r="G26" s="446"/>
      <c r="H26" s="451"/>
      <c r="I26" s="451"/>
      <c r="J26" s="451"/>
      <c r="K26" s="451"/>
      <c r="L26" s="451"/>
      <c r="M26" s="451"/>
      <c r="N26" s="451"/>
      <c r="O26" s="451"/>
      <c r="P26" s="446"/>
      <c r="Q26" s="446"/>
      <c r="R26" s="446"/>
      <c r="S26" s="419"/>
      <c r="T26" s="419"/>
      <c r="U26" s="419"/>
      <c r="V26" s="419"/>
      <c r="W26" s="419"/>
      <c r="AO26" s="312"/>
      <c r="AP26" s="414"/>
      <c r="AQ26" s="410"/>
      <c r="AR26" s="411"/>
      <c r="AS26" s="411"/>
      <c r="AT26" s="411"/>
      <c r="AU26" s="411"/>
      <c r="AV26" s="411"/>
      <c r="AW26" s="411"/>
      <c r="AX26" s="411"/>
      <c r="AY26" s="411"/>
      <c r="AZ26" s="411"/>
      <c r="BA26" s="411"/>
      <c r="BB26" s="411"/>
      <c r="BC26" s="411"/>
      <c r="BD26" s="449"/>
    </row>
    <row r="27" spans="1:56" ht="15" customHeight="1">
      <c r="A27" s="414"/>
      <c r="B27" s="414"/>
      <c r="C27" s="414"/>
      <c r="D27" s="426"/>
      <c r="E27" s="422"/>
      <c r="F27" s="422"/>
      <c r="G27" s="446"/>
      <c r="H27" s="451"/>
      <c r="I27" s="451"/>
      <c r="J27" s="451"/>
      <c r="K27" s="451"/>
      <c r="L27" s="451"/>
      <c r="M27" s="451"/>
      <c r="N27" s="451"/>
      <c r="O27" s="451"/>
      <c r="P27" s="446"/>
      <c r="Q27" s="446"/>
      <c r="R27" s="446"/>
      <c r="S27" s="419"/>
      <c r="T27" s="419"/>
      <c r="U27" s="419"/>
      <c r="V27" s="419"/>
      <c r="W27" s="419"/>
      <c r="AO27" s="414"/>
      <c r="AP27" s="414"/>
      <c r="AQ27" s="410"/>
      <c r="AR27" s="411"/>
      <c r="AS27" s="411"/>
      <c r="AT27" s="411"/>
      <c r="AU27" s="411"/>
      <c r="AV27" s="450"/>
      <c r="AW27" s="450"/>
      <c r="AX27" s="411"/>
      <c r="AY27" s="411"/>
      <c r="AZ27" s="411"/>
      <c r="BA27" s="411"/>
      <c r="BB27" s="411"/>
      <c r="BC27" s="411"/>
      <c r="BD27" s="449"/>
    </row>
    <row r="28" spans="1:56" ht="15" customHeight="1">
      <c r="A28" s="415"/>
      <c r="B28" s="415"/>
      <c r="C28" s="415"/>
      <c r="D28" s="410"/>
      <c r="E28" s="422"/>
      <c r="F28" s="422"/>
      <c r="G28" s="448"/>
      <c r="H28" s="448"/>
      <c r="I28" s="448"/>
      <c r="J28" s="448"/>
      <c r="K28" s="448"/>
      <c r="L28" s="448"/>
      <c r="M28" s="448"/>
      <c r="N28" s="448"/>
      <c r="O28" s="448"/>
      <c r="P28" s="448"/>
      <c r="Q28" s="448"/>
      <c r="R28" s="448"/>
      <c r="S28" s="419"/>
      <c r="T28" s="419"/>
      <c r="U28" s="419"/>
      <c r="V28" s="419"/>
      <c r="W28" s="419"/>
      <c r="AO28" s="415"/>
      <c r="AP28" s="415"/>
      <c r="AQ28" s="410"/>
      <c r="AR28" s="411"/>
      <c r="AS28" s="411"/>
      <c r="AT28" s="411"/>
      <c r="AU28" s="411"/>
      <c r="AV28" s="411"/>
      <c r="AW28" s="411"/>
      <c r="AX28" s="411"/>
      <c r="AY28" s="411"/>
      <c r="AZ28" s="411"/>
      <c r="BA28" s="411"/>
      <c r="BB28" s="411"/>
      <c r="BC28" s="411"/>
      <c r="BD28" s="449"/>
    </row>
    <row r="29" spans="1:56" ht="15" customHeight="1">
      <c r="A29" s="416"/>
      <c r="B29" s="416"/>
      <c r="C29" s="416"/>
      <c r="D29" s="417"/>
      <c r="E29" s="427"/>
      <c r="F29" s="427"/>
      <c r="G29" s="438"/>
      <c r="H29" s="438"/>
      <c r="I29" s="438"/>
      <c r="J29" s="438"/>
      <c r="K29" s="438"/>
      <c r="L29" s="438"/>
      <c r="M29" s="438"/>
      <c r="N29" s="438"/>
      <c r="O29" s="438"/>
      <c r="P29" s="438"/>
      <c r="Q29" s="438"/>
      <c r="R29" s="438"/>
      <c r="S29" s="419"/>
      <c r="T29" s="419"/>
      <c r="U29" s="419"/>
      <c r="V29" s="419"/>
      <c r="W29" s="419"/>
      <c r="AO29" s="414"/>
      <c r="AP29" s="414"/>
      <c r="AQ29" s="410"/>
      <c r="AR29" s="411"/>
      <c r="AS29" s="411"/>
      <c r="AT29" s="450"/>
      <c r="AU29" s="411"/>
      <c r="AV29" s="411"/>
      <c r="AW29" s="411"/>
      <c r="AX29" s="411"/>
      <c r="AY29" s="411"/>
      <c r="AZ29" s="411"/>
      <c r="BA29" s="411"/>
      <c r="BB29" s="411"/>
      <c r="BC29" s="411"/>
      <c r="BD29" s="449"/>
    </row>
    <row r="30" spans="1:56" ht="15" customHeight="1">
      <c r="S30" s="419"/>
      <c r="T30" s="419"/>
      <c r="U30" s="419"/>
      <c r="V30" s="419"/>
      <c r="W30" s="419"/>
      <c r="AO30" s="187"/>
      <c r="AP30" s="187"/>
      <c r="AQ30" s="363"/>
      <c r="AR30" s="213"/>
      <c r="AS30" s="432"/>
      <c r="AT30" s="433"/>
      <c r="AU30" s="432"/>
      <c r="AV30" s="432"/>
      <c r="AW30" s="433"/>
      <c r="AX30" s="432"/>
      <c r="AY30" s="432"/>
      <c r="AZ30" s="433"/>
      <c r="BA30" s="432"/>
      <c r="BB30" s="432"/>
      <c r="BC30" s="433"/>
      <c r="BD30" s="449"/>
    </row>
    <row r="31" spans="1:56" ht="15" customHeight="1">
      <c r="S31" s="419"/>
      <c r="T31" s="419"/>
      <c r="U31" s="419"/>
      <c r="V31" s="419"/>
      <c r="W31" s="419"/>
      <c r="AO31" s="187"/>
      <c r="AP31" s="187"/>
      <c r="AQ31" s="363"/>
      <c r="AR31" s="187"/>
      <c r="AS31" s="187"/>
      <c r="AT31" s="187"/>
      <c r="AU31" s="213"/>
      <c r="AV31" s="363"/>
      <c r="AW31" s="363"/>
      <c r="AX31" s="363"/>
      <c r="AY31" s="363"/>
      <c r="AZ31" s="449"/>
      <c r="BA31" s="449"/>
      <c r="BB31" s="449"/>
      <c r="BC31" s="449"/>
      <c r="BD31" s="449"/>
    </row>
    <row r="32" spans="1:56" ht="15" customHeight="1">
      <c r="S32" s="419"/>
      <c r="T32" s="419"/>
      <c r="U32" s="419"/>
      <c r="AO32" s="187"/>
      <c r="AP32" s="187"/>
      <c r="AQ32" s="196"/>
      <c r="AR32" s="187"/>
      <c r="AS32" s="187"/>
      <c r="AT32" s="187"/>
      <c r="AU32" s="363"/>
      <c r="AV32" s="363"/>
      <c r="AW32" s="363"/>
      <c r="AX32" s="213"/>
      <c r="AY32" s="363"/>
      <c r="AZ32" s="449"/>
      <c r="BA32" s="449"/>
      <c r="BB32" s="449"/>
      <c r="BC32" s="449"/>
      <c r="BD32" s="449"/>
    </row>
    <row r="33" spans="19:56" ht="15" customHeight="1">
      <c r="S33" s="419"/>
      <c r="T33" s="419"/>
      <c r="U33" s="419"/>
      <c r="AU33" s="437"/>
      <c r="AV33" s="437"/>
      <c r="AW33" s="437"/>
      <c r="AX33" s="437"/>
      <c r="AY33" s="437"/>
      <c r="AZ33" s="419"/>
      <c r="BA33" s="419"/>
      <c r="BB33" s="419"/>
      <c r="BC33" s="419"/>
      <c r="BD33" s="419"/>
    </row>
    <row r="34" spans="19:56" ht="15" customHeight="1">
      <c r="S34" s="419"/>
      <c r="T34" s="419"/>
      <c r="U34" s="419"/>
      <c r="AU34" s="437"/>
      <c r="AV34" s="437"/>
      <c r="AW34" s="437"/>
      <c r="AX34" s="437"/>
      <c r="AY34" s="437"/>
      <c r="AZ34" s="419"/>
      <c r="BA34" s="419"/>
      <c r="BB34" s="419"/>
      <c r="BC34" s="419"/>
    </row>
    <row r="35" spans="19:56" ht="15" customHeight="1">
      <c r="S35" s="419"/>
      <c r="T35" s="419"/>
      <c r="U35" s="419"/>
      <c r="AU35" s="437"/>
      <c r="AV35" s="437"/>
      <c r="AW35" s="437"/>
      <c r="AX35" s="437"/>
      <c r="AY35" s="437"/>
      <c r="AZ35" s="419"/>
    </row>
    <row r="36" spans="19:56" ht="15" customHeight="1">
      <c r="S36" s="419"/>
      <c r="T36" s="419"/>
      <c r="U36" s="419"/>
      <c r="AU36" s="437"/>
      <c r="AV36" s="437"/>
      <c r="AW36" s="437"/>
      <c r="AX36" s="437"/>
      <c r="AY36" s="437"/>
      <c r="AZ36" s="419"/>
    </row>
    <row r="37" spans="19:56" ht="15" customHeight="1">
      <c r="S37" s="419"/>
      <c r="T37" s="419"/>
      <c r="U37" s="419"/>
      <c r="AU37" s="437"/>
      <c r="AV37" s="437"/>
      <c r="AW37" s="437"/>
      <c r="AX37" s="437"/>
      <c r="AY37" s="437"/>
      <c r="AZ37" s="419"/>
    </row>
    <row r="38" spans="19:56">
      <c r="AU38" s="437"/>
      <c r="AV38" s="437"/>
      <c r="AW38" s="437"/>
      <c r="AX38" s="437"/>
      <c r="AY38" s="437"/>
      <c r="AZ38" s="419"/>
    </row>
    <row r="39" spans="19:56">
      <c r="AU39" s="437"/>
      <c r="AV39" s="437"/>
      <c r="AW39" s="437"/>
      <c r="AX39" s="437"/>
      <c r="AY39" s="437"/>
    </row>
    <row r="40" spans="19:56">
      <c r="AU40" s="437"/>
      <c r="AV40" s="437"/>
      <c r="AW40" s="437"/>
      <c r="AX40" s="437"/>
      <c r="AY40" s="437"/>
    </row>
    <row r="41" spans="19:56">
      <c r="AU41" s="437"/>
      <c r="AV41" s="437"/>
      <c r="AW41" s="437"/>
      <c r="AX41" s="437"/>
      <c r="AY41" s="437"/>
    </row>
  </sheetData>
  <pageMargins left="0.7" right="0.7" top="0.75" bottom="0.75" header="0.3" footer="0.3"/>
  <pageSetup paperSize="9" scale="72" orientation="portrait" horizontalDpi="1200" verticalDpi="1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BD41"/>
  <sheetViews>
    <sheetView showGridLines="0" zoomScale="91" zoomScaleNormal="91" zoomScaleSheetLayoutView="100" workbookViewId="0">
      <selection activeCell="G4" sqref="G4"/>
    </sheetView>
  </sheetViews>
  <sheetFormatPr defaultRowHeight="15.75"/>
  <cols>
    <col min="1" max="1" width="4" style="183" customWidth="1"/>
    <col min="2" max="2" width="18.25" style="183" customWidth="1"/>
    <col min="3" max="3" width="13.875" style="183" customWidth="1"/>
    <col min="4" max="4" width="7.5" style="211" customWidth="1"/>
    <col min="5" max="5" width="15.75" style="211" customWidth="1"/>
    <col min="6" max="6" width="15" style="211" customWidth="1"/>
    <col min="7" max="9" width="5.375" style="183" customWidth="1"/>
    <col min="10" max="12" width="5.125" style="183" customWidth="1"/>
    <col min="13" max="15" width="4.75" style="280" customWidth="1"/>
    <col min="16" max="17" width="4.875" style="183" customWidth="1"/>
    <col min="18" max="18" width="4.5" style="280" customWidth="1"/>
    <col min="19" max="24" width="9" style="418"/>
    <col min="25" max="41" width="9" style="183"/>
    <col min="42" max="42" width="25.75" style="183" customWidth="1"/>
    <col min="43" max="43" width="3.625" style="183" customWidth="1"/>
    <col min="44" max="44" width="6" style="183" customWidth="1"/>
    <col min="45" max="51" width="6.25" style="183" customWidth="1"/>
    <col min="52" max="52" width="9" style="418"/>
    <col min="53" max="55" width="6.75" style="418" customWidth="1"/>
    <col min="56" max="56" width="9" style="418"/>
    <col min="57" max="275" width="9" style="183"/>
    <col min="276" max="276" width="25.75" style="183" customWidth="1"/>
    <col min="277" max="277" width="3.625" style="183" customWidth="1"/>
    <col min="278" max="278" width="6" style="183" customWidth="1"/>
    <col min="279" max="285" width="6.25" style="183" customWidth="1"/>
    <col min="286" max="286" width="9" style="183"/>
    <col min="287" max="289" width="6.75" style="183" customWidth="1"/>
    <col min="290" max="531" width="9" style="183"/>
    <col min="532" max="532" width="25.75" style="183" customWidth="1"/>
    <col min="533" max="533" width="3.625" style="183" customWidth="1"/>
    <col min="534" max="534" width="6" style="183" customWidth="1"/>
    <col min="535" max="541" width="6.25" style="183" customWidth="1"/>
    <col min="542" max="542" width="9" style="183"/>
    <col min="543" max="545" width="6.75" style="183" customWidth="1"/>
    <col min="546" max="787" width="9" style="183"/>
    <col min="788" max="788" width="25.75" style="183" customWidth="1"/>
    <col min="789" max="789" width="3.625" style="183" customWidth="1"/>
    <col min="790" max="790" width="6" style="183" customWidth="1"/>
    <col min="791" max="797" width="6.25" style="183" customWidth="1"/>
    <col min="798" max="798" width="9" style="183"/>
    <col min="799" max="801" width="6.75" style="183" customWidth="1"/>
    <col min="802" max="1043" width="9" style="183"/>
    <col min="1044" max="1044" width="25.75" style="183" customWidth="1"/>
    <col min="1045" max="1045" width="3.625" style="183" customWidth="1"/>
    <col min="1046" max="1046" width="6" style="183" customWidth="1"/>
    <col min="1047" max="1053" width="6.25" style="183" customWidth="1"/>
    <col min="1054" max="1054" width="9" style="183"/>
    <col min="1055" max="1057" width="6.75" style="183" customWidth="1"/>
    <col min="1058" max="1299" width="9" style="183"/>
    <col min="1300" max="1300" width="25.75" style="183" customWidth="1"/>
    <col min="1301" max="1301" width="3.625" style="183" customWidth="1"/>
    <col min="1302" max="1302" width="6" style="183" customWidth="1"/>
    <col min="1303" max="1309" width="6.25" style="183" customWidth="1"/>
    <col min="1310" max="1310" width="9" style="183"/>
    <col min="1311" max="1313" width="6.75" style="183" customWidth="1"/>
    <col min="1314" max="1555" width="9" style="183"/>
    <col min="1556" max="1556" width="25.75" style="183" customWidth="1"/>
    <col min="1557" max="1557" width="3.625" style="183" customWidth="1"/>
    <col min="1558" max="1558" width="6" style="183" customWidth="1"/>
    <col min="1559" max="1565" width="6.25" style="183" customWidth="1"/>
    <col min="1566" max="1566" width="9" style="183"/>
    <col min="1567" max="1569" width="6.75" style="183" customWidth="1"/>
    <col min="1570" max="1811" width="9" style="183"/>
    <col min="1812" max="1812" width="25.75" style="183" customWidth="1"/>
    <col min="1813" max="1813" width="3.625" style="183" customWidth="1"/>
    <col min="1814" max="1814" width="6" style="183" customWidth="1"/>
    <col min="1815" max="1821" width="6.25" style="183" customWidth="1"/>
    <col min="1822" max="1822" width="9" style="183"/>
    <col min="1823" max="1825" width="6.75" style="183" customWidth="1"/>
    <col min="1826" max="2067" width="9" style="183"/>
    <col min="2068" max="2068" width="25.75" style="183" customWidth="1"/>
    <col min="2069" max="2069" width="3.625" style="183" customWidth="1"/>
    <col min="2070" max="2070" width="6" style="183" customWidth="1"/>
    <col min="2071" max="2077" width="6.25" style="183" customWidth="1"/>
    <col min="2078" max="2078" width="9" style="183"/>
    <col min="2079" max="2081" width="6.75" style="183" customWidth="1"/>
    <col min="2082" max="2323" width="9" style="183"/>
    <col min="2324" max="2324" width="25.75" style="183" customWidth="1"/>
    <col min="2325" max="2325" width="3.625" style="183" customWidth="1"/>
    <col min="2326" max="2326" width="6" style="183" customWidth="1"/>
    <col min="2327" max="2333" width="6.25" style="183" customWidth="1"/>
    <col min="2334" max="2334" width="9" style="183"/>
    <col min="2335" max="2337" width="6.75" style="183" customWidth="1"/>
    <col min="2338" max="2579" width="9" style="183"/>
    <col min="2580" max="2580" width="25.75" style="183" customWidth="1"/>
    <col min="2581" max="2581" width="3.625" style="183" customWidth="1"/>
    <col min="2582" max="2582" width="6" style="183" customWidth="1"/>
    <col min="2583" max="2589" width="6.25" style="183" customWidth="1"/>
    <col min="2590" max="2590" width="9" style="183"/>
    <col min="2591" max="2593" width="6.75" style="183" customWidth="1"/>
    <col min="2594" max="2835" width="9" style="183"/>
    <col min="2836" max="2836" width="25.75" style="183" customWidth="1"/>
    <col min="2837" max="2837" width="3.625" style="183" customWidth="1"/>
    <col min="2838" max="2838" width="6" style="183" customWidth="1"/>
    <col min="2839" max="2845" width="6.25" style="183" customWidth="1"/>
    <col min="2846" max="2846" width="9" style="183"/>
    <col min="2847" max="2849" width="6.75" style="183" customWidth="1"/>
    <col min="2850" max="3091" width="9" style="183"/>
    <col min="3092" max="3092" width="25.75" style="183" customWidth="1"/>
    <col min="3093" max="3093" width="3.625" style="183" customWidth="1"/>
    <col min="3094" max="3094" width="6" style="183" customWidth="1"/>
    <col min="3095" max="3101" width="6.25" style="183" customWidth="1"/>
    <col min="3102" max="3102" width="9" style="183"/>
    <col min="3103" max="3105" width="6.75" style="183" customWidth="1"/>
    <col min="3106" max="3347" width="9" style="183"/>
    <col min="3348" max="3348" width="25.75" style="183" customWidth="1"/>
    <col min="3349" max="3349" width="3.625" style="183" customWidth="1"/>
    <col min="3350" max="3350" width="6" style="183" customWidth="1"/>
    <col min="3351" max="3357" width="6.25" style="183" customWidth="1"/>
    <col min="3358" max="3358" width="9" style="183"/>
    <col min="3359" max="3361" width="6.75" style="183" customWidth="1"/>
    <col min="3362" max="3603" width="9" style="183"/>
    <col min="3604" max="3604" width="25.75" style="183" customWidth="1"/>
    <col min="3605" max="3605" width="3.625" style="183" customWidth="1"/>
    <col min="3606" max="3606" width="6" style="183" customWidth="1"/>
    <col min="3607" max="3613" width="6.25" style="183" customWidth="1"/>
    <col min="3614" max="3614" width="9" style="183"/>
    <col min="3615" max="3617" width="6.75" style="183" customWidth="1"/>
    <col min="3618" max="3859" width="9" style="183"/>
    <col min="3860" max="3860" width="25.75" style="183" customWidth="1"/>
    <col min="3861" max="3861" width="3.625" style="183" customWidth="1"/>
    <col min="3862" max="3862" width="6" style="183" customWidth="1"/>
    <col min="3863" max="3869" width="6.25" style="183" customWidth="1"/>
    <col min="3870" max="3870" width="9" style="183"/>
    <col min="3871" max="3873" width="6.75" style="183" customWidth="1"/>
    <col min="3874" max="4115" width="9" style="183"/>
    <col min="4116" max="4116" width="25.75" style="183" customWidth="1"/>
    <col min="4117" max="4117" width="3.625" style="183" customWidth="1"/>
    <col min="4118" max="4118" width="6" style="183" customWidth="1"/>
    <col min="4119" max="4125" width="6.25" style="183" customWidth="1"/>
    <col min="4126" max="4126" width="9" style="183"/>
    <col min="4127" max="4129" width="6.75" style="183" customWidth="1"/>
    <col min="4130" max="4371" width="9" style="183"/>
    <col min="4372" max="4372" width="25.75" style="183" customWidth="1"/>
    <col min="4373" max="4373" width="3.625" style="183" customWidth="1"/>
    <col min="4374" max="4374" width="6" style="183" customWidth="1"/>
    <col min="4375" max="4381" width="6.25" style="183" customWidth="1"/>
    <col min="4382" max="4382" width="9" style="183"/>
    <col min="4383" max="4385" width="6.75" style="183" customWidth="1"/>
    <col min="4386" max="4627" width="9" style="183"/>
    <col min="4628" max="4628" width="25.75" style="183" customWidth="1"/>
    <col min="4629" max="4629" width="3.625" style="183" customWidth="1"/>
    <col min="4630" max="4630" width="6" style="183" customWidth="1"/>
    <col min="4631" max="4637" width="6.25" style="183" customWidth="1"/>
    <col min="4638" max="4638" width="9" style="183"/>
    <col min="4639" max="4641" width="6.75" style="183" customWidth="1"/>
    <col min="4642" max="4883" width="9" style="183"/>
    <col min="4884" max="4884" width="25.75" style="183" customWidth="1"/>
    <col min="4885" max="4885" width="3.625" style="183" customWidth="1"/>
    <col min="4886" max="4886" width="6" style="183" customWidth="1"/>
    <col min="4887" max="4893" width="6.25" style="183" customWidth="1"/>
    <col min="4894" max="4894" width="9" style="183"/>
    <col min="4895" max="4897" width="6.75" style="183" customWidth="1"/>
    <col min="4898" max="5139" width="9" style="183"/>
    <col min="5140" max="5140" width="25.75" style="183" customWidth="1"/>
    <col min="5141" max="5141" width="3.625" style="183" customWidth="1"/>
    <col min="5142" max="5142" width="6" style="183" customWidth="1"/>
    <col min="5143" max="5149" width="6.25" style="183" customWidth="1"/>
    <col min="5150" max="5150" width="9" style="183"/>
    <col min="5151" max="5153" width="6.75" style="183" customWidth="1"/>
    <col min="5154" max="5395" width="9" style="183"/>
    <col min="5396" max="5396" width="25.75" style="183" customWidth="1"/>
    <col min="5397" max="5397" width="3.625" style="183" customWidth="1"/>
    <col min="5398" max="5398" width="6" style="183" customWidth="1"/>
    <col min="5399" max="5405" width="6.25" style="183" customWidth="1"/>
    <col min="5406" max="5406" width="9" style="183"/>
    <col min="5407" max="5409" width="6.75" style="183" customWidth="1"/>
    <col min="5410" max="5651" width="9" style="183"/>
    <col min="5652" max="5652" width="25.75" style="183" customWidth="1"/>
    <col min="5653" max="5653" width="3.625" style="183" customWidth="1"/>
    <col min="5654" max="5654" width="6" style="183" customWidth="1"/>
    <col min="5655" max="5661" width="6.25" style="183" customWidth="1"/>
    <col min="5662" max="5662" width="9" style="183"/>
    <col min="5663" max="5665" width="6.75" style="183" customWidth="1"/>
    <col min="5666" max="5907" width="9" style="183"/>
    <col min="5908" max="5908" width="25.75" style="183" customWidth="1"/>
    <col min="5909" max="5909" width="3.625" style="183" customWidth="1"/>
    <col min="5910" max="5910" width="6" style="183" customWidth="1"/>
    <col min="5911" max="5917" width="6.25" style="183" customWidth="1"/>
    <col min="5918" max="5918" width="9" style="183"/>
    <col min="5919" max="5921" width="6.75" style="183" customWidth="1"/>
    <col min="5922" max="6163" width="9" style="183"/>
    <col min="6164" max="6164" width="25.75" style="183" customWidth="1"/>
    <col min="6165" max="6165" width="3.625" style="183" customWidth="1"/>
    <col min="6166" max="6166" width="6" style="183" customWidth="1"/>
    <col min="6167" max="6173" width="6.25" style="183" customWidth="1"/>
    <col min="6174" max="6174" width="9" style="183"/>
    <col min="6175" max="6177" width="6.75" style="183" customWidth="1"/>
    <col min="6178" max="6419" width="9" style="183"/>
    <col min="6420" max="6420" width="25.75" style="183" customWidth="1"/>
    <col min="6421" max="6421" width="3.625" style="183" customWidth="1"/>
    <col min="6422" max="6422" width="6" style="183" customWidth="1"/>
    <col min="6423" max="6429" width="6.25" style="183" customWidth="1"/>
    <col min="6430" max="6430" width="9" style="183"/>
    <col min="6431" max="6433" width="6.75" style="183" customWidth="1"/>
    <col min="6434" max="6675" width="9" style="183"/>
    <col min="6676" max="6676" width="25.75" style="183" customWidth="1"/>
    <col min="6677" max="6677" width="3.625" style="183" customWidth="1"/>
    <col min="6678" max="6678" width="6" style="183" customWidth="1"/>
    <col min="6679" max="6685" width="6.25" style="183" customWidth="1"/>
    <col min="6686" max="6686" width="9" style="183"/>
    <col min="6687" max="6689" width="6.75" style="183" customWidth="1"/>
    <col min="6690" max="6931" width="9" style="183"/>
    <col min="6932" max="6932" width="25.75" style="183" customWidth="1"/>
    <col min="6933" max="6933" width="3.625" style="183" customWidth="1"/>
    <col min="6934" max="6934" width="6" style="183" customWidth="1"/>
    <col min="6935" max="6941" width="6.25" style="183" customWidth="1"/>
    <col min="6942" max="6942" width="9" style="183"/>
    <col min="6943" max="6945" width="6.75" style="183" customWidth="1"/>
    <col min="6946" max="7187" width="9" style="183"/>
    <col min="7188" max="7188" width="25.75" style="183" customWidth="1"/>
    <col min="7189" max="7189" width="3.625" style="183" customWidth="1"/>
    <col min="7190" max="7190" width="6" style="183" customWidth="1"/>
    <col min="7191" max="7197" width="6.25" style="183" customWidth="1"/>
    <col min="7198" max="7198" width="9" style="183"/>
    <col min="7199" max="7201" width="6.75" style="183" customWidth="1"/>
    <col min="7202" max="7443" width="9" style="183"/>
    <col min="7444" max="7444" width="25.75" style="183" customWidth="1"/>
    <col min="7445" max="7445" width="3.625" style="183" customWidth="1"/>
    <col min="7446" max="7446" width="6" style="183" customWidth="1"/>
    <col min="7447" max="7453" width="6.25" style="183" customWidth="1"/>
    <col min="7454" max="7454" width="9" style="183"/>
    <col min="7455" max="7457" width="6.75" style="183" customWidth="1"/>
    <col min="7458" max="7699" width="9" style="183"/>
    <col min="7700" max="7700" width="25.75" style="183" customWidth="1"/>
    <col min="7701" max="7701" width="3.625" style="183" customWidth="1"/>
    <col min="7702" max="7702" width="6" style="183" customWidth="1"/>
    <col min="7703" max="7709" width="6.25" style="183" customWidth="1"/>
    <col min="7710" max="7710" width="9" style="183"/>
    <col min="7711" max="7713" width="6.75" style="183" customWidth="1"/>
    <col min="7714" max="7955" width="9" style="183"/>
    <col min="7956" max="7956" width="25.75" style="183" customWidth="1"/>
    <col min="7957" max="7957" width="3.625" style="183" customWidth="1"/>
    <col min="7958" max="7958" width="6" style="183" customWidth="1"/>
    <col min="7959" max="7965" width="6.25" style="183" customWidth="1"/>
    <col min="7966" max="7966" width="9" style="183"/>
    <col min="7967" max="7969" width="6.75" style="183" customWidth="1"/>
    <col min="7970" max="8211" width="9" style="183"/>
    <col min="8212" max="8212" width="25.75" style="183" customWidth="1"/>
    <col min="8213" max="8213" width="3.625" style="183" customWidth="1"/>
    <col min="8214" max="8214" width="6" style="183" customWidth="1"/>
    <col min="8215" max="8221" width="6.25" style="183" customWidth="1"/>
    <col min="8222" max="8222" width="9" style="183"/>
    <col min="8223" max="8225" width="6.75" style="183" customWidth="1"/>
    <col min="8226" max="8467" width="9" style="183"/>
    <col min="8468" max="8468" width="25.75" style="183" customWidth="1"/>
    <col min="8469" max="8469" width="3.625" style="183" customWidth="1"/>
    <col min="8470" max="8470" width="6" style="183" customWidth="1"/>
    <col min="8471" max="8477" width="6.25" style="183" customWidth="1"/>
    <col min="8478" max="8478" width="9" style="183"/>
    <col min="8479" max="8481" width="6.75" style="183" customWidth="1"/>
    <col min="8482" max="8723" width="9" style="183"/>
    <col min="8724" max="8724" width="25.75" style="183" customWidth="1"/>
    <col min="8725" max="8725" width="3.625" style="183" customWidth="1"/>
    <col min="8726" max="8726" width="6" style="183" customWidth="1"/>
    <col min="8727" max="8733" width="6.25" style="183" customWidth="1"/>
    <col min="8734" max="8734" width="9" style="183"/>
    <col min="8735" max="8737" width="6.75" style="183" customWidth="1"/>
    <col min="8738" max="8979" width="9" style="183"/>
    <col min="8980" max="8980" width="25.75" style="183" customWidth="1"/>
    <col min="8981" max="8981" width="3.625" style="183" customWidth="1"/>
    <col min="8982" max="8982" width="6" style="183" customWidth="1"/>
    <col min="8983" max="8989" width="6.25" style="183" customWidth="1"/>
    <col min="8990" max="8990" width="9" style="183"/>
    <col min="8991" max="8993" width="6.75" style="183" customWidth="1"/>
    <col min="8994" max="9235" width="9" style="183"/>
    <col min="9236" max="9236" width="25.75" style="183" customWidth="1"/>
    <col min="9237" max="9237" width="3.625" style="183" customWidth="1"/>
    <col min="9238" max="9238" width="6" style="183" customWidth="1"/>
    <col min="9239" max="9245" width="6.25" style="183" customWidth="1"/>
    <col min="9246" max="9246" width="9" style="183"/>
    <col min="9247" max="9249" width="6.75" style="183" customWidth="1"/>
    <col min="9250" max="9491" width="9" style="183"/>
    <col min="9492" max="9492" width="25.75" style="183" customWidth="1"/>
    <col min="9493" max="9493" width="3.625" style="183" customWidth="1"/>
    <col min="9494" max="9494" width="6" style="183" customWidth="1"/>
    <col min="9495" max="9501" width="6.25" style="183" customWidth="1"/>
    <col min="9502" max="9502" width="9" style="183"/>
    <col min="9503" max="9505" width="6.75" style="183" customWidth="1"/>
    <col min="9506" max="9747" width="9" style="183"/>
    <col min="9748" max="9748" width="25.75" style="183" customWidth="1"/>
    <col min="9749" max="9749" width="3.625" style="183" customWidth="1"/>
    <col min="9750" max="9750" width="6" style="183" customWidth="1"/>
    <col min="9751" max="9757" width="6.25" style="183" customWidth="1"/>
    <col min="9758" max="9758" width="9" style="183"/>
    <col min="9759" max="9761" width="6.75" style="183" customWidth="1"/>
    <col min="9762" max="10003" width="9" style="183"/>
    <col min="10004" max="10004" width="25.75" style="183" customWidth="1"/>
    <col min="10005" max="10005" width="3.625" style="183" customWidth="1"/>
    <col min="10006" max="10006" width="6" style="183" customWidth="1"/>
    <col min="10007" max="10013" width="6.25" style="183" customWidth="1"/>
    <col min="10014" max="10014" width="9" style="183"/>
    <col min="10015" max="10017" width="6.75" style="183" customWidth="1"/>
    <col min="10018" max="10259" width="9" style="183"/>
    <col min="10260" max="10260" width="25.75" style="183" customWidth="1"/>
    <col min="10261" max="10261" width="3.625" style="183" customWidth="1"/>
    <col min="10262" max="10262" width="6" style="183" customWidth="1"/>
    <col min="10263" max="10269" width="6.25" style="183" customWidth="1"/>
    <col min="10270" max="10270" width="9" style="183"/>
    <col min="10271" max="10273" width="6.75" style="183" customWidth="1"/>
    <col min="10274" max="10515" width="9" style="183"/>
    <col min="10516" max="10516" width="25.75" style="183" customWidth="1"/>
    <col min="10517" max="10517" width="3.625" style="183" customWidth="1"/>
    <col min="10518" max="10518" width="6" style="183" customWidth="1"/>
    <col min="10519" max="10525" width="6.25" style="183" customWidth="1"/>
    <col min="10526" max="10526" width="9" style="183"/>
    <col min="10527" max="10529" width="6.75" style="183" customWidth="1"/>
    <col min="10530" max="10771" width="9" style="183"/>
    <col min="10772" max="10772" width="25.75" style="183" customWidth="1"/>
    <col min="10773" max="10773" width="3.625" style="183" customWidth="1"/>
    <col min="10774" max="10774" width="6" style="183" customWidth="1"/>
    <col min="10775" max="10781" width="6.25" style="183" customWidth="1"/>
    <col min="10782" max="10782" width="9" style="183"/>
    <col min="10783" max="10785" width="6.75" style="183" customWidth="1"/>
    <col min="10786" max="11027" width="9" style="183"/>
    <col min="11028" max="11028" width="25.75" style="183" customWidth="1"/>
    <col min="11029" max="11029" width="3.625" style="183" customWidth="1"/>
    <col min="11030" max="11030" width="6" style="183" customWidth="1"/>
    <col min="11031" max="11037" width="6.25" style="183" customWidth="1"/>
    <col min="11038" max="11038" width="9" style="183"/>
    <col min="11039" max="11041" width="6.75" style="183" customWidth="1"/>
    <col min="11042" max="11283" width="9" style="183"/>
    <col min="11284" max="11284" width="25.75" style="183" customWidth="1"/>
    <col min="11285" max="11285" width="3.625" style="183" customWidth="1"/>
    <col min="11286" max="11286" width="6" style="183" customWidth="1"/>
    <col min="11287" max="11293" width="6.25" style="183" customWidth="1"/>
    <col min="11294" max="11294" width="9" style="183"/>
    <col min="11295" max="11297" width="6.75" style="183" customWidth="1"/>
    <col min="11298" max="11539" width="9" style="183"/>
    <col min="11540" max="11540" width="25.75" style="183" customWidth="1"/>
    <col min="11541" max="11541" width="3.625" style="183" customWidth="1"/>
    <col min="11542" max="11542" width="6" style="183" customWidth="1"/>
    <col min="11543" max="11549" width="6.25" style="183" customWidth="1"/>
    <col min="11550" max="11550" width="9" style="183"/>
    <col min="11551" max="11553" width="6.75" style="183" customWidth="1"/>
    <col min="11554" max="11795" width="9" style="183"/>
    <col min="11796" max="11796" width="25.75" style="183" customWidth="1"/>
    <col min="11797" max="11797" width="3.625" style="183" customWidth="1"/>
    <col min="11798" max="11798" width="6" style="183" customWidth="1"/>
    <col min="11799" max="11805" width="6.25" style="183" customWidth="1"/>
    <col min="11806" max="11806" width="9" style="183"/>
    <col min="11807" max="11809" width="6.75" style="183" customWidth="1"/>
    <col min="11810" max="12051" width="9" style="183"/>
    <col min="12052" max="12052" width="25.75" style="183" customWidth="1"/>
    <col min="12053" max="12053" width="3.625" style="183" customWidth="1"/>
    <col min="12054" max="12054" width="6" style="183" customWidth="1"/>
    <col min="12055" max="12061" width="6.25" style="183" customWidth="1"/>
    <col min="12062" max="12062" width="9" style="183"/>
    <col min="12063" max="12065" width="6.75" style="183" customWidth="1"/>
    <col min="12066" max="12307" width="9" style="183"/>
    <col min="12308" max="12308" width="25.75" style="183" customWidth="1"/>
    <col min="12309" max="12309" width="3.625" style="183" customWidth="1"/>
    <col min="12310" max="12310" width="6" style="183" customWidth="1"/>
    <col min="12311" max="12317" width="6.25" style="183" customWidth="1"/>
    <col min="12318" max="12318" width="9" style="183"/>
    <col min="12319" max="12321" width="6.75" style="183" customWidth="1"/>
    <col min="12322" max="12563" width="9" style="183"/>
    <col min="12564" max="12564" width="25.75" style="183" customWidth="1"/>
    <col min="12565" max="12565" width="3.625" style="183" customWidth="1"/>
    <col min="12566" max="12566" width="6" style="183" customWidth="1"/>
    <col min="12567" max="12573" width="6.25" style="183" customWidth="1"/>
    <col min="12574" max="12574" width="9" style="183"/>
    <col min="12575" max="12577" width="6.75" style="183" customWidth="1"/>
    <col min="12578" max="12819" width="9" style="183"/>
    <col min="12820" max="12820" width="25.75" style="183" customWidth="1"/>
    <col min="12821" max="12821" width="3.625" style="183" customWidth="1"/>
    <col min="12822" max="12822" width="6" style="183" customWidth="1"/>
    <col min="12823" max="12829" width="6.25" style="183" customWidth="1"/>
    <col min="12830" max="12830" width="9" style="183"/>
    <col min="12831" max="12833" width="6.75" style="183" customWidth="1"/>
    <col min="12834" max="13075" width="9" style="183"/>
    <col min="13076" max="13076" width="25.75" style="183" customWidth="1"/>
    <col min="13077" max="13077" width="3.625" style="183" customWidth="1"/>
    <col min="13078" max="13078" width="6" style="183" customWidth="1"/>
    <col min="13079" max="13085" width="6.25" style="183" customWidth="1"/>
    <col min="13086" max="13086" width="9" style="183"/>
    <col min="13087" max="13089" width="6.75" style="183" customWidth="1"/>
    <col min="13090" max="13331" width="9" style="183"/>
    <col min="13332" max="13332" width="25.75" style="183" customWidth="1"/>
    <col min="13333" max="13333" width="3.625" style="183" customWidth="1"/>
    <col min="13334" max="13334" width="6" style="183" customWidth="1"/>
    <col min="13335" max="13341" width="6.25" style="183" customWidth="1"/>
    <col min="13342" max="13342" width="9" style="183"/>
    <col min="13343" max="13345" width="6.75" style="183" customWidth="1"/>
    <col min="13346" max="13587" width="9" style="183"/>
    <col min="13588" max="13588" width="25.75" style="183" customWidth="1"/>
    <col min="13589" max="13589" width="3.625" style="183" customWidth="1"/>
    <col min="13590" max="13590" width="6" style="183" customWidth="1"/>
    <col min="13591" max="13597" width="6.25" style="183" customWidth="1"/>
    <col min="13598" max="13598" width="9" style="183"/>
    <col min="13599" max="13601" width="6.75" style="183" customWidth="1"/>
    <col min="13602" max="13843" width="9" style="183"/>
    <col min="13844" max="13844" width="25.75" style="183" customWidth="1"/>
    <col min="13845" max="13845" width="3.625" style="183" customWidth="1"/>
    <col min="13846" max="13846" width="6" style="183" customWidth="1"/>
    <col min="13847" max="13853" width="6.25" style="183" customWidth="1"/>
    <col min="13854" max="13854" width="9" style="183"/>
    <col min="13855" max="13857" width="6.75" style="183" customWidth="1"/>
    <col min="13858" max="14099" width="9" style="183"/>
    <col min="14100" max="14100" width="25.75" style="183" customWidth="1"/>
    <col min="14101" max="14101" width="3.625" style="183" customWidth="1"/>
    <col min="14102" max="14102" width="6" style="183" customWidth="1"/>
    <col min="14103" max="14109" width="6.25" style="183" customWidth="1"/>
    <col min="14110" max="14110" width="9" style="183"/>
    <col min="14111" max="14113" width="6.75" style="183" customWidth="1"/>
    <col min="14114" max="14355" width="9" style="183"/>
    <col min="14356" max="14356" width="25.75" style="183" customWidth="1"/>
    <col min="14357" max="14357" width="3.625" style="183" customWidth="1"/>
    <col min="14358" max="14358" width="6" style="183" customWidth="1"/>
    <col min="14359" max="14365" width="6.25" style="183" customWidth="1"/>
    <col min="14366" max="14366" width="9" style="183"/>
    <col min="14367" max="14369" width="6.75" style="183" customWidth="1"/>
    <col min="14370" max="14611" width="9" style="183"/>
    <col min="14612" max="14612" width="25.75" style="183" customWidth="1"/>
    <col min="14613" max="14613" width="3.625" style="183" customWidth="1"/>
    <col min="14614" max="14614" width="6" style="183" customWidth="1"/>
    <col min="14615" max="14621" width="6.25" style="183" customWidth="1"/>
    <col min="14622" max="14622" width="9" style="183"/>
    <col min="14623" max="14625" width="6.75" style="183" customWidth="1"/>
    <col min="14626" max="14867" width="9" style="183"/>
    <col min="14868" max="14868" width="25.75" style="183" customWidth="1"/>
    <col min="14869" max="14869" width="3.625" style="183" customWidth="1"/>
    <col min="14870" max="14870" width="6" style="183" customWidth="1"/>
    <col min="14871" max="14877" width="6.25" style="183" customWidth="1"/>
    <col min="14878" max="14878" width="9" style="183"/>
    <col min="14879" max="14881" width="6.75" style="183" customWidth="1"/>
    <col min="14882" max="15123" width="9" style="183"/>
    <col min="15124" max="15124" width="25.75" style="183" customWidth="1"/>
    <col min="15125" max="15125" width="3.625" style="183" customWidth="1"/>
    <col min="15126" max="15126" width="6" style="183" customWidth="1"/>
    <col min="15127" max="15133" width="6.25" style="183" customWidth="1"/>
    <col min="15134" max="15134" width="9" style="183"/>
    <col min="15135" max="15137" width="6.75" style="183" customWidth="1"/>
    <col min="15138" max="15379" width="9" style="183"/>
    <col min="15380" max="15380" width="25.75" style="183" customWidth="1"/>
    <col min="15381" max="15381" width="3.625" style="183" customWidth="1"/>
    <col min="15382" max="15382" width="6" style="183" customWidth="1"/>
    <col min="15383" max="15389" width="6.25" style="183" customWidth="1"/>
    <col min="15390" max="15390" width="9" style="183"/>
    <col min="15391" max="15393" width="6.75" style="183" customWidth="1"/>
    <col min="15394" max="15635" width="9" style="183"/>
    <col min="15636" max="15636" width="25.75" style="183" customWidth="1"/>
    <col min="15637" max="15637" width="3.625" style="183" customWidth="1"/>
    <col min="15638" max="15638" width="6" style="183" customWidth="1"/>
    <col min="15639" max="15645" width="6.25" style="183" customWidth="1"/>
    <col min="15646" max="15646" width="9" style="183"/>
    <col min="15647" max="15649" width="6.75" style="183" customWidth="1"/>
    <col min="15650" max="15891" width="9" style="183"/>
    <col min="15892" max="15892" width="25.75" style="183" customWidth="1"/>
    <col min="15893" max="15893" width="3.625" style="183" customWidth="1"/>
    <col min="15894" max="15894" width="6" style="183" customWidth="1"/>
    <col min="15895" max="15901" width="6.25" style="183" customWidth="1"/>
    <col min="15902" max="15902" width="9" style="183"/>
    <col min="15903" max="15905" width="6.75" style="183" customWidth="1"/>
    <col min="15906" max="16147" width="9" style="183"/>
    <col min="16148" max="16148" width="25.75" style="183" customWidth="1"/>
    <col min="16149" max="16149" width="3.625" style="183" customWidth="1"/>
    <col min="16150" max="16150" width="6" style="183" customWidth="1"/>
    <col min="16151" max="16157" width="6.25" style="183" customWidth="1"/>
    <col min="16158" max="16158" width="9" style="183"/>
    <col min="16159" max="16161" width="6.75" style="183" customWidth="1"/>
    <col min="16162" max="16384" width="9" style="183"/>
  </cols>
  <sheetData>
    <row r="1" spans="1:51" ht="18" customHeight="1">
      <c r="A1" s="182" t="s">
        <v>303</v>
      </c>
      <c r="B1" s="133"/>
      <c r="C1" s="133"/>
      <c r="D1" s="281"/>
      <c r="E1" s="281"/>
      <c r="F1" s="281"/>
      <c r="G1" s="184"/>
      <c r="H1" s="184"/>
      <c r="I1" s="184"/>
      <c r="J1" s="184"/>
      <c r="K1" s="184"/>
      <c r="L1" s="184"/>
      <c r="M1" s="277"/>
      <c r="N1" s="277"/>
      <c r="O1" s="277"/>
      <c r="R1" s="184" t="s">
        <v>340</v>
      </c>
      <c r="AQ1" s="434"/>
      <c r="AR1" s="434"/>
      <c r="AS1" s="434"/>
      <c r="AT1" s="434"/>
      <c r="AU1" s="434"/>
      <c r="AV1" s="434"/>
      <c r="AW1" s="434"/>
      <c r="AX1" s="434"/>
      <c r="AY1" s="434"/>
    </row>
    <row r="2" spans="1:51" ht="12" customHeight="1">
      <c r="A2" s="302"/>
      <c r="B2" s="298"/>
      <c r="C2" s="298"/>
      <c r="D2" s="299"/>
      <c r="E2" s="299"/>
      <c r="F2" s="299"/>
      <c r="G2" s="184"/>
      <c r="H2" s="184"/>
      <c r="I2" s="184"/>
      <c r="J2" s="184"/>
      <c r="K2" s="184"/>
      <c r="L2" s="184"/>
      <c r="M2" s="300"/>
      <c r="N2" s="300"/>
      <c r="O2" s="300"/>
      <c r="P2" s="302"/>
      <c r="Q2" s="302"/>
      <c r="R2" s="300"/>
    </row>
    <row r="3" spans="1:51">
      <c r="A3" s="134" t="s">
        <v>334</v>
      </c>
      <c r="B3" s="185"/>
      <c r="C3" s="185"/>
      <c r="D3" s="282"/>
      <c r="E3" s="282"/>
      <c r="F3" s="282"/>
      <c r="G3" s="186"/>
      <c r="H3" s="186"/>
      <c r="I3" s="186"/>
      <c r="J3" s="186"/>
      <c r="K3" s="428"/>
      <c r="L3" s="428"/>
      <c r="M3" s="278"/>
      <c r="N3" s="278"/>
      <c r="O3" s="278"/>
      <c r="P3" s="186"/>
      <c r="Q3" s="428"/>
      <c r="R3" s="278"/>
    </row>
    <row r="4" spans="1:51">
      <c r="A4" s="290" t="s">
        <v>296</v>
      </c>
      <c r="B4" s="289"/>
      <c r="C4" s="289" t="s">
        <v>297</v>
      </c>
      <c r="D4" s="290" t="s">
        <v>300</v>
      </c>
      <c r="E4" s="274"/>
      <c r="F4" s="274"/>
      <c r="G4" s="290" t="s">
        <v>204</v>
      </c>
      <c r="H4" s="290"/>
      <c r="I4" s="290"/>
      <c r="J4" s="293"/>
      <c r="K4" s="293"/>
      <c r="L4" s="293"/>
      <c r="M4" s="291"/>
      <c r="N4" s="291"/>
      <c r="O4" s="291"/>
      <c r="P4" s="307"/>
      <c r="Q4" s="307"/>
      <c r="R4" s="291"/>
    </row>
    <row r="5" spans="1:51">
      <c r="A5" s="395"/>
      <c r="B5" s="396"/>
      <c r="C5" s="396"/>
      <c r="D5" s="395"/>
      <c r="E5" s="430"/>
      <c r="F5" s="430"/>
      <c r="G5" s="524">
        <v>1</v>
      </c>
      <c r="H5" s="524"/>
      <c r="I5" s="524"/>
      <c r="J5" s="524">
        <v>2</v>
      </c>
      <c r="K5" s="524"/>
      <c r="L5" s="524"/>
      <c r="M5" s="524">
        <v>3</v>
      </c>
      <c r="N5" s="397"/>
      <c r="O5" s="397"/>
      <c r="P5" s="398"/>
      <c r="Q5" s="398"/>
      <c r="R5" s="397"/>
    </row>
    <row r="6" spans="1:51">
      <c r="A6" s="188" t="s">
        <v>332</v>
      </c>
      <c r="B6" s="188"/>
      <c r="C6" s="188"/>
      <c r="D6" s="276" t="s">
        <v>299</v>
      </c>
      <c r="E6" s="275" t="s">
        <v>7</v>
      </c>
      <c r="F6" s="275" t="s">
        <v>333</v>
      </c>
      <c r="G6" s="294" t="s">
        <v>335</v>
      </c>
      <c r="H6" s="294" t="s">
        <v>328</v>
      </c>
      <c r="I6" s="294" t="s">
        <v>336</v>
      </c>
      <c r="J6" s="294" t="s">
        <v>335</v>
      </c>
      <c r="K6" s="294" t="s">
        <v>328</v>
      </c>
      <c r="L6" s="294" t="s">
        <v>336</v>
      </c>
      <c r="M6" s="294" t="s">
        <v>335</v>
      </c>
      <c r="N6" s="294" t="s">
        <v>328</v>
      </c>
      <c r="O6" s="294" t="s">
        <v>336</v>
      </c>
      <c r="P6" s="190" t="s">
        <v>374</v>
      </c>
      <c r="Q6" s="190"/>
      <c r="R6" s="189"/>
    </row>
    <row r="7" spans="1:51">
      <c r="A7" s="187"/>
      <c r="B7" s="187"/>
      <c r="C7" s="187"/>
      <c r="D7" s="283"/>
      <c r="E7" s="283"/>
      <c r="F7" s="283"/>
      <c r="G7" s="429"/>
      <c r="H7" s="210"/>
      <c r="I7" s="210"/>
      <c r="J7" s="210"/>
      <c r="K7" s="210"/>
      <c r="L7" s="210"/>
      <c r="M7" s="191"/>
      <c r="N7" s="191"/>
      <c r="O7" s="191"/>
      <c r="P7" s="279"/>
      <c r="Q7" s="279"/>
      <c r="R7" s="191"/>
      <c r="S7" s="420"/>
      <c r="T7" s="420"/>
      <c r="U7" s="420"/>
    </row>
    <row r="8" spans="1:51" ht="15" customHeight="1">
      <c r="A8" s="485">
        <v>1</v>
      </c>
      <c r="B8" s="480" t="s">
        <v>5</v>
      </c>
      <c r="C8" s="480"/>
      <c r="D8" s="481"/>
      <c r="G8" s="195"/>
      <c r="H8" s="195"/>
      <c r="I8" s="195"/>
      <c r="J8" s="191"/>
      <c r="K8" s="363"/>
      <c r="L8" s="363"/>
      <c r="M8" s="363"/>
      <c r="N8" s="363"/>
      <c r="O8" s="195"/>
      <c r="P8" s="195"/>
      <c r="Q8" s="195"/>
      <c r="R8" s="195"/>
      <c r="S8" s="435"/>
      <c r="T8" s="435"/>
      <c r="U8" s="435"/>
    </row>
    <row r="9" spans="1:51" ht="15" customHeight="1">
      <c r="A9" s="485">
        <v>2</v>
      </c>
      <c r="B9" s="482" t="s">
        <v>10</v>
      </c>
      <c r="C9" s="480" t="s">
        <v>44</v>
      </c>
      <c r="D9" s="483">
        <v>1</v>
      </c>
      <c r="E9" s="399">
        <v>0.3</v>
      </c>
      <c r="F9" s="399" t="s">
        <v>6</v>
      </c>
      <c r="G9" s="195"/>
      <c r="H9" s="195"/>
      <c r="I9" s="195"/>
      <c r="J9" s="191"/>
      <c r="K9" s="363"/>
      <c r="L9" s="363"/>
      <c r="M9" s="363"/>
      <c r="N9" s="363"/>
      <c r="O9" s="195"/>
      <c r="P9" s="195"/>
      <c r="Q9" s="195"/>
      <c r="R9" s="195"/>
    </row>
    <row r="10" spans="1:51" ht="15" customHeight="1">
      <c r="A10" s="485">
        <v>3</v>
      </c>
      <c r="B10" s="480" t="s">
        <v>10</v>
      </c>
      <c r="C10" s="480" t="s">
        <v>44</v>
      </c>
      <c r="D10" s="481">
        <v>2</v>
      </c>
      <c r="E10" s="485">
        <v>0.3</v>
      </c>
      <c r="F10" s="485">
        <v>0.3</v>
      </c>
      <c r="G10" s="195"/>
      <c r="H10" s="195"/>
      <c r="I10" s="195"/>
      <c r="J10" s="191"/>
      <c r="K10" s="363"/>
      <c r="L10" s="363"/>
      <c r="M10" s="363"/>
      <c r="N10" s="363"/>
      <c r="O10" s="195"/>
      <c r="P10" s="195"/>
      <c r="Q10" s="195"/>
      <c r="R10" s="195"/>
    </row>
    <row r="11" spans="1:51" ht="15" customHeight="1">
      <c r="A11" s="485">
        <v>4</v>
      </c>
      <c r="B11" s="482" t="s">
        <v>10</v>
      </c>
      <c r="C11" s="480" t="s">
        <v>52</v>
      </c>
      <c r="D11" s="483">
        <v>1</v>
      </c>
      <c r="E11" s="399">
        <v>0.6</v>
      </c>
      <c r="F11" s="399" t="s">
        <v>6</v>
      </c>
      <c r="G11" s="195"/>
      <c r="H11" s="195"/>
      <c r="I11" s="195"/>
      <c r="J11" s="191"/>
      <c r="K11" s="363"/>
      <c r="L11" s="363"/>
      <c r="M11" s="363"/>
      <c r="N11" s="363"/>
      <c r="O11" s="195"/>
      <c r="P11" s="195"/>
      <c r="Q11" s="195"/>
      <c r="R11" s="195"/>
      <c r="S11" s="435"/>
      <c r="T11" s="435"/>
      <c r="U11" s="435"/>
    </row>
    <row r="12" spans="1:51" ht="15" customHeight="1">
      <c r="A12" s="485">
        <v>5</v>
      </c>
      <c r="B12" s="480" t="s">
        <v>10</v>
      </c>
      <c r="C12" s="480" t="s">
        <v>52</v>
      </c>
      <c r="D12" s="481">
        <v>2</v>
      </c>
      <c r="E12" s="485">
        <v>0.6</v>
      </c>
      <c r="F12" s="485">
        <v>0.6</v>
      </c>
      <c r="G12" s="195"/>
      <c r="H12" s="195"/>
      <c r="I12" s="195"/>
      <c r="J12" s="191"/>
      <c r="K12" s="363"/>
      <c r="L12" s="363"/>
      <c r="M12" s="363"/>
      <c r="N12" s="363"/>
      <c r="O12" s="195"/>
      <c r="P12" s="195"/>
      <c r="Q12" s="195"/>
      <c r="R12" s="195"/>
      <c r="S12" s="435"/>
      <c r="T12" s="435"/>
      <c r="U12" s="435"/>
    </row>
    <row r="13" spans="1:51" ht="15" customHeight="1">
      <c r="A13" s="485">
        <v>6</v>
      </c>
      <c r="B13" s="480" t="s">
        <v>53</v>
      </c>
      <c r="C13" s="480" t="s">
        <v>46</v>
      </c>
      <c r="D13" s="481">
        <v>2</v>
      </c>
      <c r="E13" s="485" t="s">
        <v>48</v>
      </c>
      <c r="F13" s="485" t="s">
        <v>48</v>
      </c>
      <c r="G13" s="195"/>
      <c r="H13" s="195"/>
      <c r="I13" s="195"/>
      <c r="J13" s="191"/>
      <c r="K13" s="363"/>
      <c r="L13" s="363"/>
      <c r="M13" s="363"/>
      <c r="N13" s="363"/>
      <c r="O13" s="195"/>
      <c r="P13" s="195"/>
      <c r="Q13" s="195"/>
      <c r="R13" s="195"/>
      <c r="S13" s="435"/>
      <c r="T13" s="435"/>
      <c r="U13" s="435"/>
    </row>
    <row r="14" spans="1:51" ht="15" customHeight="1">
      <c r="A14" s="485">
        <v>7</v>
      </c>
      <c r="B14" s="480" t="s">
        <v>53</v>
      </c>
      <c r="C14" s="480" t="s">
        <v>45</v>
      </c>
      <c r="D14" s="481">
        <v>2</v>
      </c>
      <c r="E14" s="485" t="s">
        <v>47</v>
      </c>
      <c r="F14" s="485" t="s">
        <v>47</v>
      </c>
      <c r="G14" s="195"/>
      <c r="H14" s="195"/>
      <c r="I14" s="195"/>
      <c r="J14" s="191"/>
      <c r="K14" s="363"/>
      <c r="L14" s="363"/>
      <c r="M14" s="363"/>
      <c r="N14" s="363"/>
      <c r="O14" s="195"/>
      <c r="P14" s="195"/>
      <c r="Q14" s="195"/>
      <c r="R14" s="195"/>
      <c r="S14" s="435"/>
      <c r="T14" s="435"/>
      <c r="U14" s="435"/>
    </row>
    <row r="15" spans="1:51" ht="15" customHeight="1">
      <c r="A15" s="485">
        <v>8</v>
      </c>
      <c r="B15" s="480" t="s">
        <v>49</v>
      </c>
      <c r="C15" s="480" t="s">
        <v>52</v>
      </c>
      <c r="D15" s="481">
        <v>1</v>
      </c>
      <c r="E15" s="485">
        <v>0.4</v>
      </c>
      <c r="F15" s="485" t="s">
        <v>6</v>
      </c>
      <c r="G15" s="195"/>
      <c r="H15" s="195"/>
      <c r="I15" s="195"/>
      <c r="J15" s="191"/>
      <c r="K15" s="363"/>
      <c r="L15" s="363"/>
      <c r="M15" s="363"/>
      <c r="N15" s="363"/>
      <c r="O15" s="195"/>
      <c r="P15" s="195"/>
      <c r="Q15" s="195"/>
      <c r="R15" s="195"/>
      <c r="S15" s="435"/>
      <c r="T15" s="435"/>
      <c r="U15" s="435"/>
    </row>
    <row r="16" spans="1:51" ht="30.75" customHeight="1">
      <c r="A16" s="514">
        <v>9</v>
      </c>
      <c r="B16" s="515" t="s">
        <v>357</v>
      </c>
      <c r="C16" s="516" t="s">
        <v>358</v>
      </c>
      <c r="D16" s="517">
        <v>2</v>
      </c>
      <c r="E16" s="518" t="s">
        <v>359</v>
      </c>
      <c r="F16" s="514" t="s">
        <v>360</v>
      </c>
      <c r="G16" s="195"/>
      <c r="H16" s="195"/>
      <c r="I16" s="195"/>
      <c r="J16" s="191"/>
      <c r="K16" s="363"/>
      <c r="L16" s="363"/>
      <c r="M16" s="363"/>
      <c r="N16" s="363"/>
      <c r="O16" s="195"/>
      <c r="P16" s="195"/>
      <c r="Q16" s="195"/>
      <c r="R16" s="195"/>
      <c r="S16" s="435"/>
      <c r="T16" s="435"/>
      <c r="U16" s="435"/>
    </row>
    <row r="17" spans="1:56" ht="15" customHeight="1">
      <c r="A17" s="519">
        <v>10</v>
      </c>
      <c r="B17" s="520" t="s">
        <v>361</v>
      </c>
      <c r="C17" s="520"/>
      <c r="D17" s="521">
        <v>1</v>
      </c>
      <c r="E17" s="522" t="s">
        <v>362</v>
      </c>
      <c r="F17" s="519"/>
      <c r="G17" s="195"/>
      <c r="H17" s="195"/>
      <c r="I17" s="195"/>
      <c r="J17" s="191"/>
      <c r="K17" s="363"/>
      <c r="L17" s="363"/>
      <c r="M17" s="363"/>
      <c r="N17" s="363"/>
      <c r="O17" s="195"/>
      <c r="P17" s="195"/>
      <c r="Q17" s="195"/>
      <c r="R17" s="195"/>
      <c r="S17" s="435"/>
      <c r="T17" s="435"/>
      <c r="U17" s="435"/>
    </row>
    <row r="18" spans="1:56">
      <c r="A18" s="197"/>
      <c r="B18" s="201" t="s">
        <v>291</v>
      </c>
      <c r="C18" s="197"/>
      <c r="D18" s="284"/>
      <c r="E18" s="284"/>
      <c r="F18" s="284"/>
      <c r="G18" s="439"/>
      <c r="H18" s="439"/>
      <c r="I18" s="439"/>
      <c r="J18" s="440"/>
      <c r="K18" s="439"/>
      <c r="L18" s="439"/>
      <c r="M18" s="439"/>
      <c r="N18" s="439"/>
      <c r="O18" s="439"/>
      <c r="P18" s="440"/>
      <c r="Q18" s="440"/>
      <c r="R18" s="441"/>
    </row>
    <row r="19" spans="1:56">
      <c r="A19" s="197"/>
      <c r="B19" s="201" t="s">
        <v>256</v>
      </c>
      <c r="C19" s="197"/>
      <c r="D19" s="284"/>
      <c r="E19" s="284"/>
      <c r="F19" s="284"/>
      <c r="G19" s="439"/>
      <c r="H19" s="439"/>
      <c r="I19" s="439"/>
      <c r="J19" s="440"/>
      <c r="K19" s="439"/>
      <c r="L19" s="439"/>
      <c r="M19" s="439"/>
      <c r="N19" s="439"/>
      <c r="O19" s="439"/>
      <c r="P19" s="440"/>
      <c r="Q19" s="440"/>
      <c r="R19" s="441"/>
    </row>
    <row r="20" spans="1:56">
      <c r="A20" s="197"/>
      <c r="B20" s="201" t="s">
        <v>257</v>
      </c>
      <c r="C20" s="197"/>
      <c r="D20" s="284"/>
      <c r="E20" s="284"/>
      <c r="F20" s="284"/>
      <c r="G20" s="440"/>
      <c r="H20" s="440"/>
      <c r="I20" s="440"/>
      <c r="J20" s="440"/>
      <c r="K20" s="440"/>
      <c r="L20" s="440"/>
      <c r="M20" s="440"/>
      <c r="N20" s="440"/>
      <c r="O20" s="440"/>
      <c r="P20" s="440"/>
      <c r="Q20" s="440"/>
      <c r="R20" s="441"/>
    </row>
    <row r="21" spans="1:56" ht="12" customHeight="1">
      <c r="A21" s="198"/>
      <c r="B21" s="203" t="s">
        <v>258</v>
      </c>
      <c r="C21" s="198"/>
      <c r="D21" s="285"/>
      <c r="E21" s="285"/>
      <c r="F21" s="285"/>
      <c r="G21" s="442"/>
      <c r="H21" s="442"/>
      <c r="I21" s="442"/>
      <c r="J21" s="443"/>
      <c r="K21" s="442"/>
      <c r="L21" s="442"/>
      <c r="M21" s="442"/>
      <c r="N21" s="442"/>
      <c r="O21" s="442"/>
      <c r="P21" s="443"/>
      <c r="Q21" s="443"/>
      <c r="R21" s="443"/>
    </row>
    <row r="22" spans="1:56">
      <c r="A22" s="421"/>
      <c r="B22" s="201"/>
      <c r="C22" s="200"/>
      <c r="D22" s="200"/>
      <c r="E22" s="200"/>
      <c r="F22" s="200"/>
      <c r="G22" s="444"/>
      <c r="H22" s="445"/>
      <c r="I22" s="445"/>
      <c r="J22" s="445"/>
      <c r="K22" s="445"/>
      <c r="L22" s="445"/>
      <c r="M22" s="445"/>
      <c r="N22" s="445"/>
      <c r="O22" s="445"/>
      <c r="P22" s="445"/>
      <c r="Q22" s="445"/>
      <c r="R22" s="445"/>
      <c r="S22" s="419"/>
      <c r="T22" s="419"/>
      <c r="U22" s="419"/>
      <c r="AO22" s="187"/>
      <c r="AP22" s="187"/>
      <c r="AQ22" s="191"/>
      <c r="AR22" s="187"/>
      <c r="AS22" s="187"/>
      <c r="AT22" s="187"/>
      <c r="AU22" s="187"/>
      <c r="AV22" s="187"/>
      <c r="AW22" s="187"/>
      <c r="AX22" s="187"/>
      <c r="AY22" s="187"/>
      <c r="AZ22" s="196"/>
      <c r="BA22" s="196"/>
      <c r="BB22" s="196"/>
      <c r="BC22" s="196"/>
      <c r="BD22" s="449"/>
    </row>
    <row r="23" spans="1:56" ht="15" customHeight="1">
      <c r="A23" s="197"/>
      <c r="B23" s="197"/>
      <c r="C23" s="170"/>
      <c r="D23" s="170"/>
      <c r="E23" s="422"/>
      <c r="F23" s="422"/>
      <c r="G23" s="446"/>
      <c r="H23" s="451"/>
      <c r="I23" s="451"/>
      <c r="J23" s="451"/>
      <c r="K23" s="451"/>
      <c r="L23" s="451"/>
      <c r="M23" s="451"/>
      <c r="N23" s="451"/>
      <c r="O23" s="451"/>
      <c r="P23" s="446"/>
      <c r="Q23" s="446"/>
      <c r="R23" s="446"/>
      <c r="S23" s="419"/>
      <c r="T23" s="419"/>
      <c r="U23" s="419"/>
      <c r="AO23" s="197"/>
      <c r="AP23" s="436"/>
      <c r="AQ23" s="187"/>
      <c r="AR23" s="411"/>
      <c r="AS23" s="411"/>
      <c r="AT23" s="450"/>
      <c r="AU23" s="411"/>
      <c r="AV23" s="450"/>
      <c r="AW23" s="450"/>
      <c r="AX23" s="411"/>
      <c r="AY23" s="450"/>
      <c r="AZ23" s="450"/>
      <c r="BA23" s="411"/>
      <c r="BB23" s="450"/>
      <c r="BC23" s="450"/>
      <c r="BD23" s="449"/>
    </row>
    <row r="24" spans="1:56" ht="15" customHeight="1">
      <c r="A24" s="197"/>
      <c r="B24" s="197"/>
      <c r="C24" s="170"/>
      <c r="D24" s="170"/>
      <c r="E24" s="422"/>
      <c r="F24" s="422"/>
      <c r="G24" s="446"/>
      <c r="H24" s="451"/>
      <c r="I24" s="451"/>
      <c r="J24" s="451"/>
      <c r="K24" s="451"/>
      <c r="L24" s="451"/>
      <c r="M24" s="451"/>
      <c r="N24" s="451"/>
      <c r="O24" s="451"/>
      <c r="P24" s="446"/>
      <c r="Q24" s="446"/>
      <c r="R24" s="446"/>
      <c r="S24" s="419"/>
      <c r="T24" s="419"/>
      <c r="U24" s="419"/>
      <c r="AO24" s="197"/>
      <c r="AP24" s="436"/>
      <c r="AQ24" s="187"/>
      <c r="AR24" s="411"/>
      <c r="AS24" s="411"/>
      <c r="AT24" s="411"/>
      <c r="AU24" s="411"/>
      <c r="AV24" s="411"/>
      <c r="AW24" s="411"/>
      <c r="AX24" s="411"/>
      <c r="AY24" s="411"/>
      <c r="AZ24" s="411"/>
      <c r="BA24" s="411"/>
      <c r="BB24" s="411"/>
      <c r="BC24" s="411"/>
      <c r="BD24" s="449"/>
    </row>
    <row r="25" spans="1:56" ht="15" customHeight="1">
      <c r="A25" s="423"/>
      <c r="B25" s="423"/>
      <c r="C25" s="412"/>
      <c r="D25" s="413"/>
      <c r="E25" s="424"/>
      <c r="F25" s="424"/>
      <c r="G25" s="447"/>
      <c r="H25" s="452"/>
      <c r="I25" s="452"/>
      <c r="J25" s="452"/>
      <c r="K25" s="452"/>
      <c r="L25" s="452"/>
      <c r="M25" s="452"/>
      <c r="N25" s="452"/>
      <c r="O25" s="452"/>
      <c r="P25" s="447"/>
      <c r="Q25" s="447"/>
      <c r="R25" s="447"/>
      <c r="S25" s="419"/>
      <c r="T25" s="419"/>
      <c r="U25" s="419"/>
      <c r="V25" s="419"/>
      <c r="W25" s="419"/>
      <c r="AO25" s="312"/>
      <c r="AP25" s="414"/>
      <c r="AQ25" s="410"/>
      <c r="AR25" s="411"/>
      <c r="AS25" s="411"/>
      <c r="AT25" s="450"/>
      <c r="AU25" s="411"/>
      <c r="AV25" s="450"/>
      <c r="AW25" s="411"/>
      <c r="AX25" s="411"/>
      <c r="AY25" s="450"/>
      <c r="AZ25" s="450"/>
      <c r="BA25" s="411"/>
      <c r="BB25" s="411"/>
      <c r="BC25" s="411"/>
      <c r="BD25" s="449"/>
    </row>
    <row r="26" spans="1:56" ht="15" customHeight="1">
      <c r="A26" s="425"/>
      <c r="B26" s="425"/>
      <c r="C26" s="414"/>
      <c r="D26" s="426"/>
      <c r="E26" s="422"/>
      <c r="F26" s="422"/>
      <c r="G26" s="446"/>
      <c r="H26" s="451"/>
      <c r="I26" s="451"/>
      <c r="J26" s="451"/>
      <c r="K26" s="451"/>
      <c r="L26" s="451"/>
      <c r="M26" s="451"/>
      <c r="N26" s="451"/>
      <c r="O26" s="451"/>
      <c r="P26" s="446"/>
      <c r="Q26" s="446"/>
      <c r="R26" s="446"/>
      <c r="S26" s="419"/>
      <c r="T26" s="419"/>
      <c r="U26" s="419"/>
      <c r="V26" s="419"/>
      <c r="W26" s="419"/>
      <c r="AO26" s="312"/>
      <c r="AP26" s="414"/>
      <c r="AQ26" s="410"/>
      <c r="AR26" s="411"/>
      <c r="AS26" s="411"/>
      <c r="AT26" s="411"/>
      <c r="AU26" s="411"/>
      <c r="AV26" s="411"/>
      <c r="AW26" s="411"/>
      <c r="AX26" s="411"/>
      <c r="AY26" s="411"/>
      <c r="AZ26" s="411"/>
      <c r="BA26" s="411"/>
      <c r="BB26" s="411"/>
      <c r="BC26" s="411"/>
      <c r="BD26" s="449"/>
    </row>
    <row r="27" spans="1:56" ht="15" customHeight="1">
      <c r="A27" s="414"/>
      <c r="B27" s="414"/>
      <c r="C27" s="414"/>
      <c r="D27" s="426"/>
      <c r="E27" s="422"/>
      <c r="F27" s="422"/>
      <c r="G27" s="446"/>
      <c r="H27" s="451"/>
      <c r="I27" s="451"/>
      <c r="J27" s="451"/>
      <c r="K27" s="451"/>
      <c r="L27" s="451"/>
      <c r="M27" s="451"/>
      <c r="N27" s="451"/>
      <c r="O27" s="451"/>
      <c r="P27" s="446"/>
      <c r="Q27" s="446"/>
      <c r="R27" s="446"/>
      <c r="S27" s="419"/>
      <c r="T27" s="419"/>
      <c r="U27" s="419"/>
      <c r="V27" s="419"/>
      <c r="W27" s="419"/>
      <c r="AO27" s="414"/>
      <c r="AP27" s="414"/>
      <c r="AQ27" s="410"/>
      <c r="AR27" s="411"/>
      <c r="AS27" s="411"/>
      <c r="AT27" s="411"/>
      <c r="AU27" s="411"/>
      <c r="AV27" s="450"/>
      <c r="AW27" s="450"/>
      <c r="AX27" s="411"/>
      <c r="AY27" s="411"/>
      <c r="AZ27" s="411"/>
      <c r="BA27" s="411"/>
      <c r="BB27" s="411"/>
      <c r="BC27" s="411"/>
      <c r="BD27" s="449"/>
    </row>
    <row r="28" spans="1:56" ht="15" customHeight="1">
      <c r="A28" s="415"/>
      <c r="B28" s="415"/>
      <c r="C28" s="415"/>
      <c r="D28" s="410"/>
      <c r="E28" s="422"/>
      <c r="F28" s="422"/>
      <c r="G28" s="448"/>
      <c r="H28" s="448"/>
      <c r="I28" s="448"/>
      <c r="J28" s="448"/>
      <c r="K28" s="448"/>
      <c r="L28" s="448"/>
      <c r="M28" s="448"/>
      <c r="N28" s="448"/>
      <c r="O28" s="448"/>
      <c r="P28" s="448"/>
      <c r="Q28" s="448"/>
      <c r="R28" s="448"/>
      <c r="S28" s="419"/>
      <c r="T28" s="419"/>
      <c r="U28" s="419"/>
      <c r="V28" s="419"/>
      <c r="W28" s="419"/>
      <c r="AO28" s="415"/>
      <c r="AP28" s="415"/>
      <c r="AQ28" s="410"/>
      <c r="AR28" s="411"/>
      <c r="AS28" s="411"/>
      <c r="AT28" s="411"/>
      <c r="AU28" s="411"/>
      <c r="AV28" s="411"/>
      <c r="AW28" s="411"/>
      <c r="AX28" s="411"/>
      <c r="AY28" s="411"/>
      <c r="AZ28" s="411"/>
      <c r="BA28" s="411"/>
      <c r="BB28" s="411"/>
      <c r="BC28" s="411"/>
      <c r="BD28" s="449"/>
    </row>
    <row r="29" spans="1:56" ht="15" customHeight="1">
      <c r="A29" s="416"/>
      <c r="B29" s="416"/>
      <c r="C29" s="416"/>
      <c r="D29" s="417"/>
      <c r="E29" s="427"/>
      <c r="F29" s="427"/>
      <c r="G29" s="438"/>
      <c r="H29" s="438"/>
      <c r="I29" s="438"/>
      <c r="J29" s="438"/>
      <c r="K29" s="438"/>
      <c r="L29" s="438"/>
      <c r="M29" s="438"/>
      <c r="N29" s="438"/>
      <c r="O29" s="438"/>
      <c r="P29" s="438"/>
      <c r="Q29" s="438"/>
      <c r="R29" s="438"/>
      <c r="S29" s="419"/>
      <c r="T29" s="419"/>
      <c r="U29" s="419"/>
      <c r="V29" s="419"/>
      <c r="W29" s="419"/>
      <c r="AO29" s="414"/>
      <c r="AP29" s="414"/>
      <c r="AQ29" s="410"/>
      <c r="AR29" s="411"/>
      <c r="AS29" s="411"/>
      <c r="AT29" s="450"/>
      <c r="AU29" s="411"/>
      <c r="AV29" s="411"/>
      <c r="AW29" s="411"/>
      <c r="AX29" s="411"/>
      <c r="AY29" s="411"/>
      <c r="AZ29" s="411"/>
      <c r="BA29" s="411"/>
      <c r="BB29" s="411"/>
      <c r="BC29" s="411"/>
      <c r="BD29" s="449"/>
    </row>
    <row r="30" spans="1:56" ht="15" customHeight="1">
      <c r="S30" s="419"/>
      <c r="T30" s="419"/>
      <c r="U30" s="419"/>
      <c r="V30" s="419"/>
      <c r="W30" s="419"/>
      <c r="AO30" s="187"/>
      <c r="AP30" s="187"/>
      <c r="AQ30" s="363"/>
      <c r="AR30" s="213"/>
      <c r="AS30" s="432"/>
      <c r="AT30" s="433"/>
      <c r="AU30" s="432"/>
      <c r="AV30" s="432"/>
      <c r="AW30" s="433"/>
      <c r="AX30" s="432"/>
      <c r="AY30" s="432"/>
      <c r="AZ30" s="433"/>
      <c r="BA30" s="432"/>
      <c r="BB30" s="432"/>
      <c r="BC30" s="433"/>
      <c r="BD30" s="449"/>
    </row>
    <row r="31" spans="1:56" ht="15" customHeight="1">
      <c r="S31" s="419"/>
      <c r="T31" s="419"/>
      <c r="U31" s="419"/>
      <c r="V31" s="419"/>
      <c r="W31" s="419"/>
      <c r="AO31" s="187"/>
      <c r="AP31" s="187"/>
      <c r="AQ31" s="363"/>
      <c r="AR31" s="187"/>
      <c r="AS31" s="187"/>
      <c r="AT31" s="187"/>
      <c r="AU31" s="213"/>
      <c r="AV31" s="363"/>
      <c r="AW31" s="363"/>
      <c r="AX31" s="363"/>
      <c r="AY31" s="363"/>
      <c r="AZ31" s="449"/>
      <c r="BA31" s="449"/>
      <c r="BB31" s="449"/>
      <c r="BC31" s="449"/>
      <c r="BD31" s="449"/>
    </row>
    <row r="32" spans="1:56" ht="15" customHeight="1">
      <c r="S32" s="419"/>
      <c r="T32" s="419"/>
      <c r="U32" s="419"/>
      <c r="AO32" s="187"/>
      <c r="AP32" s="187"/>
      <c r="AQ32" s="196"/>
      <c r="AR32" s="187"/>
      <c r="AS32" s="187"/>
      <c r="AT32" s="187"/>
      <c r="AU32" s="363"/>
      <c r="AV32" s="363"/>
      <c r="AW32" s="363"/>
      <c r="AX32" s="213"/>
      <c r="AY32" s="363"/>
      <c r="AZ32" s="449"/>
      <c r="BA32" s="449"/>
      <c r="BB32" s="449"/>
      <c r="BC32" s="449"/>
      <c r="BD32" s="449"/>
    </row>
    <row r="33" spans="19:56" ht="15" customHeight="1">
      <c r="S33" s="419"/>
      <c r="T33" s="419"/>
      <c r="U33" s="419"/>
      <c r="AU33" s="437"/>
      <c r="AV33" s="437"/>
      <c r="AW33" s="437"/>
      <c r="AX33" s="437"/>
      <c r="AY33" s="437"/>
      <c r="AZ33" s="419"/>
      <c r="BA33" s="419"/>
      <c r="BB33" s="419"/>
      <c r="BC33" s="419"/>
      <c r="BD33" s="419"/>
    </row>
    <row r="34" spans="19:56" ht="15" customHeight="1">
      <c r="S34" s="419"/>
      <c r="T34" s="419"/>
      <c r="U34" s="419"/>
      <c r="AU34" s="437"/>
      <c r="AV34" s="437"/>
      <c r="AW34" s="437"/>
      <c r="AX34" s="437"/>
      <c r="AY34" s="437"/>
      <c r="AZ34" s="419"/>
      <c r="BA34" s="419"/>
      <c r="BB34" s="419"/>
      <c r="BC34" s="419"/>
    </row>
    <row r="35" spans="19:56" ht="15" customHeight="1">
      <c r="S35" s="419"/>
      <c r="T35" s="419"/>
      <c r="U35" s="419"/>
      <c r="AU35" s="437"/>
      <c r="AV35" s="437"/>
      <c r="AW35" s="437"/>
      <c r="AX35" s="437"/>
      <c r="AY35" s="437"/>
      <c r="AZ35" s="419"/>
    </row>
    <row r="36" spans="19:56" ht="15" customHeight="1">
      <c r="S36" s="419"/>
      <c r="T36" s="419"/>
      <c r="U36" s="419"/>
      <c r="AU36" s="437"/>
      <c r="AV36" s="437"/>
      <c r="AW36" s="437"/>
      <c r="AX36" s="437"/>
      <c r="AY36" s="437"/>
      <c r="AZ36" s="419"/>
    </row>
    <row r="37" spans="19:56" ht="15" customHeight="1">
      <c r="S37" s="419"/>
      <c r="T37" s="419"/>
      <c r="U37" s="419"/>
      <c r="AU37" s="437"/>
      <c r="AV37" s="437"/>
      <c r="AW37" s="437"/>
      <c r="AX37" s="437"/>
      <c r="AY37" s="437"/>
      <c r="AZ37" s="419"/>
    </row>
    <row r="38" spans="19:56">
      <c r="AU38" s="437"/>
      <c r="AV38" s="437"/>
      <c r="AW38" s="437"/>
      <c r="AX38" s="437"/>
      <c r="AY38" s="437"/>
      <c r="AZ38" s="419"/>
    </row>
    <row r="39" spans="19:56">
      <c r="AU39" s="437"/>
      <c r="AV39" s="437"/>
      <c r="AW39" s="437"/>
      <c r="AX39" s="437"/>
      <c r="AY39" s="437"/>
    </row>
    <row r="40" spans="19:56">
      <c r="AU40" s="437"/>
      <c r="AV40" s="437"/>
      <c r="AW40" s="437"/>
      <c r="AX40" s="437"/>
      <c r="AY40" s="437"/>
    </row>
    <row r="41" spans="19:56">
      <c r="AU41" s="437"/>
      <c r="AV41" s="437"/>
      <c r="AW41" s="437"/>
      <c r="AX41" s="437"/>
      <c r="AY41" s="437"/>
    </row>
  </sheetData>
  <pageMargins left="0.7" right="0.7" top="0.75" bottom="0.75" header="0.3" footer="0.3"/>
  <pageSetup paperSize="9" scale="72" orientation="portrait" horizontalDpi="1200" verticalDpi="1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BD41"/>
  <sheetViews>
    <sheetView showGridLines="0" zoomScale="91" zoomScaleNormal="91" zoomScaleSheetLayoutView="100" workbookViewId="0">
      <selection activeCell="H12" sqref="H12"/>
    </sheetView>
  </sheetViews>
  <sheetFormatPr defaultRowHeight="15.75"/>
  <cols>
    <col min="1" max="1" width="4" style="183" customWidth="1"/>
    <col min="2" max="2" width="18.25" style="183" customWidth="1"/>
    <col min="3" max="3" width="13.875" style="183" customWidth="1"/>
    <col min="4" max="4" width="7.5" style="211" customWidth="1"/>
    <col min="5" max="5" width="15.75" style="211" customWidth="1"/>
    <col min="6" max="6" width="15" style="211" customWidth="1"/>
    <col min="7" max="9" width="5.375" style="183" customWidth="1"/>
    <col min="10" max="12" width="5.125" style="183" customWidth="1"/>
    <col min="13" max="15" width="4.75" style="280" customWidth="1"/>
    <col min="16" max="17" width="4.875" style="183" customWidth="1"/>
    <col min="18" max="18" width="4.5" style="280" customWidth="1"/>
    <col min="19" max="24" width="9" style="418"/>
    <col min="25" max="41" width="9" style="183"/>
    <col min="42" max="42" width="25.75" style="183" customWidth="1"/>
    <col min="43" max="43" width="3.625" style="183" customWidth="1"/>
    <col min="44" max="44" width="6" style="183" customWidth="1"/>
    <col min="45" max="51" width="6.25" style="183" customWidth="1"/>
    <col min="52" max="52" width="9" style="418"/>
    <col min="53" max="55" width="6.75" style="418" customWidth="1"/>
    <col min="56" max="56" width="9" style="418"/>
    <col min="57" max="275" width="9" style="183"/>
    <col min="276" max="276" width="25.75" style="183" customWidth="1"/>
    <col min="277" max="277" width="3.625" style="183" customWidth="1"/>
    <col min="278" max="278" width="6" style="183" customWidth="1"/>
    <col min="279" max="285" width="6.25" style="183" customWidth="1"/>
    <col min="286" max="286" width="9" style="183"/>
    <col min="287" max="289" width="6.75" style="183" customWidth="1"/>
    <col min="290" max="531" width="9" style="183"/>
    <col min="532" max="532" width="25.75" style="183" customWidth="1"/>
    <col min="533" max="533" width="3.625" style="183" customWidth="1"/>
    <col min="534" max="534" width="6" style="183" customWidth="1"/>
    <col min="535" max="541" width="6.25" style="183" customWidth="1"/>
    <col min="542" max="542" width="9" style="183"/>
    <col min="543" max="545" width="6.75" style="183" customWidth="1"/>
    <col min="546" max="787" width="9" style="183"/>
    <col min="788" max="788" width="25.75" style="183" customWidth="1"/>
    <col min="789" max="789" width="3.625" style="183" customWidth="1"/>
    <col min="790" max="790" width="6" style="183" customWidth="1"/>
    <col min="791" max="797" width="6.25" style="183" customWidth="1"/>
    <col min="798" max="798" width="9" style="183"/>
    <col min="799" max="801" width="6.75" style="183" customWidth="1"/>
    <col min="802" max="1043" width="9" style="183"/>
    <col min="1044" max="1044" width="25.75" style="183" customWidth="1"/>
    <col min="1045" max="1045" width="3.625" style="183" customWidth="1"/>
    <col min="1046" max="1046" width="6" style="183" customWidth="1"/>
    <col min="1047" max="1053" width="6.25" style="183" customWidth="1"/>
    <col min="1054" max="1054" width="9" style="183"/>
    <col min="1055" max="1057" width="6.75" style="183" customWidth="1"/>
    <col min="1058" max="1299" width="9" style="183"/>
    <col min="1300" max="1300" width="25.75" style="183" customWidth="1"/>
    <col min="1301" max="1301" width="3.625" style="183" customWidth="1"/>
    <col min="1302" max="1302" width="6" style="183" customWidth="1"/>
    <col min="1303" max="1309" width="6.25" style="183" customWidth="1"/>
    <col min="1310" max="1310" width="9" style="183"/>
    <col min="1311" max="1313" width="6.75" style="183" customWidth="1"/>
    <col min="1314" max="1555" width="9" style="183"/>
    <col min="1556" max="1556" width="25.75" style="183" customWidth="1"/>
    <col min="1557" max="1557" width="3.625" style="183" customWidth="1"/>
    <col min="1558" max="1558" width="6" style="183" customWidth="1"/>
    <col min="1559" max="1565" width="6.25" style="183" customWidth="1"/>
    <col min="1566" max="1566" width="9" style="183"/>
    <col min="1567" max="1569" width="6.75" style="183" customWidth="1"/>
    <col min="1570" max="1811" width="9" style="183"/>
    <col min="1812" max="1812" width="25.75" style="183" customWidth="1"/>
    <col min="1813" max="1813" width="3.625" style="183" customWidth="1"/>
    <col min="1814" max="1814" width="6" style="183" customWidth="1"/>
    <col min="1815" max="1821" width="6.25" style="183" customWidth="1"/>
    <col min="1822" max="1822" width="9" style="183"/>
    <col min="1823" max="1825" width="6.75" style="183" customWidth="1"/>
    <col min="1826" max="2067" width="9" style="183"/>
    <col min="2068" max="2068" width="25.75" style="183" customWidth="1"/>
    <col min="2069" max="2069" width="3.625" style="183" customWidth="1"/>
    <col min="2070" max="2070" width="6" style="183" customWidth="1"/>
    <col min="2071" max="2077" width="6.25" style="183" customWidth="1"/>
    <col min="2078" max="2078" width="9" style="183"/>
    <col min="2079" max="2081" width="6.75" style="183" customWidth="1"/>
    <col min="2082" max="2323" width="9" style="183"/>
    <col min="2324" max="2324" width="25.75" style="183" customWidth="1"/>
    <col min="2325" max="2325" width="3.625" style="183" customWidth="1"/>
    <col min="2326" max="2326" width="6" style="183" customWidth="1"/>
    <col min="2327" max="2333" width="6.25" style="183" customWidth="1"/>
    <col min="2334" max="2334" width="9" style="183"/>
    <col min="2335" max="2337" width="6.75" style="183" customWidth="1"/>
    <col min="2338" max="2579" width="9" style="183"/>
    <col min="2580" max="2580" width="25.75" style="183" customWidth="1"/>
    <col min="2581" max="2581" width="3.625" style="183" customWidth="1"/>
    <col min="2582" max="2582" width="6" style="183" customWidth="1"/>
    <col min="2583" max="2589" width="6.25" style="183" customWidth="1"/>
    <col min="2590" max="2590" width="9" style="183"/>
    <col min="2591" max="2593" width="6.75" style="183" customWidth="1"/>
    <col min="2594" max="2835" width="9" style="183"/>
    <col min="2836" max="2836" width="25.75" style="183" customWidth="1"/>
    <col min="2837" max="2837" width="3.625" style="183" customWidth="1"/>
    <col min="2838" max="2838" width="6" style="183" customWidth="1"/>
    <col min="2839" max="2845" width="6.25" style="183" customWidth="1"/>
    <col min="2846" max="2846" width="9" style="183"/>
    <col min="2847" max="2849" width="6.75" style="183" customWidth="1"/>
    <col min="2850" max="3091" width="9" style="183"/>
    <col min="3092" max="3092" width="25.75" style="183" customWidth="1"/>
    <col min="3093" max="3093" width="3.625" style="183" customWidth="1"/>
    <col min="3094" max="3094" width="6" style="183" customWidth="1"/>
    <col min="3095" max="3101" width="6.25" style="183" customWidth="1"/>
    <col min="3102" max="3102" width="9" style="183"/>
    <col min="3103" max="3105" width="6.75" style="183" customWidth="1"/>
    <col min="3106" max="3347" width="9" style="183"/>
    <col min="3348" max="3348" width="25.75" style="183" customWidth="1"/>
    <col min="3349" max="3349" width="3.625" style="183" customWidth="1"/>
    <col min="3350" max="3350" width="6" style="183" customWidth="1"/>
    <col min="3351" max="3357" width="6.25" style="183" customWidth="1"/>
    <col min="3358" max="3358" width="9" style="183"/>
    <col min="3359" max="3361" width="6.75" style="183" customWidth="1"/>
    <col min="3362" max="3603" width="9" style="183"/>
    <col min="3604" max="3604" width="25.75" style="183" customWidth="1"/>
    <col min="3605" max="3605" width="3.625" style="183" customWidth="1"/>
    <col min="3606" max="3606" width="6" style="183" customWidth="1"/>
    <col min="3607" max="3613" width="6.25" style="183" customWidth="1"/>
    <col min="3614" max="3614" width="9" style="183"/>
    <col min="3615" max="3617" width="6.75" style="183" customWidth="1"/>
    <col min="3618" max="3859" width="9" style="183"/>
    <col min="3860" max="3860" width="25.75" style="183" customWidth="1"/>
    <col min="3861" max="3861" width="3.625" style="183" customWidth="1"/>
    <col min="3862" max="3862" width="6" style="183" customWidth="1"/>
    <col min="3863" max="3869" width="6.25" style="183" customWidth="1"/>
    <col min="3870" max="3870" width="9" style="183"/>
    <col min="3871" max="3873" width="6.75" style="183" customWidth="1"/>
    <col min="3874" max="4115" width="9" style="183"/>
    <col min="4116" max="4116" width="25.75" style="183" customWidth="1"/>
    <col min="4117" max="4117" width="3.625" style="183" customWidth="1"/>
    <col min="4118" max="4118" width="6" style="183" customWidth="1"/>
    <col min="4119" max="4125" width="6.25" style="183" customWidth="1"/>
    <col min="4126" max="4126" width="9" style="183"/>
    <col min="4127" max="4129" width="6.75" style="183" customWidth="1"/>
    <col min="4130" max="4371" width="9" style="183"/>
    <col min="4372" max="4372" width="25.75" style="183" customWidth="1"/>
    <col min="4373" max="4373" width="3.625" style="183" customWidth="1"/>
    <col min="4374" max="4374" width="6" style="183" customWidth="1"/>
    <col min="4375" max="4381" width="6.25" style="183" customWidth="1"/>
    <col min="4382" max="4382" width="9" style="183"/>
    <col min="4383" max="4385" width="6.75" style="183" customWidth="1"/>
    <col min="4386" max="4627" width="9" style="183"/>
    <col min="4628" max="4628" width="25.75" style="183" customWidth="1"/>
    <col min="4629" max="4629" width="3.625" style="183" customWidth="1"/>
    <col min="4630" max="4630" width="6" style="183" customWidth="1"/>
    <col min="4631" max="4637" width="6.25" style="183" customWidth="1"/>
    <col min="4638" max="4638" width="9" style="183"/>
    <col min="4639" max="4641" width="6.75" style="183" customWidth="1"/>
    <col min="4642" max="4883" width="9" style="183"/>
    <col min="4884" max="4884" width="25.75" style="183" customWidth="1"/>
    <col min="4885" max="4885" width="3.625" style="183" customWidth="1"/>
    <col min="4886" max="4886" width="6" style="183" customWidth="1"/>
    <col min="4887" max="4893" width="6.25" style="183" customWidth="1"/>
    <col min="4894" max="4894" width="9" style="183"/>
    <col min="4895" max="4897" width="6.75" style="183" customWidth="1"/>
    <col min="4898" max="5139" width="9" style="183"/>
    <col min="5140" max="5140" width="25.75" style="183" customWidth="1"/>
    <col min="5141" max="5141" width="3.625" style="183" customWidth="1"/>
    <col min="5142" max="5142" width="6" style="183" customWidth="1"/>
    <col min="5143" max="5149" width="6.25" style="183" customWidth="1"/>
    <col min="5150" max="5150" width="9" style="183"/>
    <col min="5151" max="5153" width="6.75" style="183" customWidth="1"/>
    <col min="5154" max="5395" width="9" style="183"/>
    <col min="5396" max="5396" width="25.75" style="183" customWidth="1"/>
    <col min="5397" max="5397" width="3.625" style="183" customWidth="1"/>
    <col min="5398" max="5398" width="6" style="183" customWidth="1"/>
    <col min="5399" max="5405" width="6.25" style="183" customWidth="1"/>
    <col min="5406" max="5406" width="9" style="183"/>
    <col min="5407" max="5409" width="6.75" style="183" customWidth="1"/>
    <col min="5410" max="5651" width="9" style="183"/>
    <col min="5652" max="5652" width="25.75" style="183" customWidth="1"/>
    <col min="5653" max="5653" width="3.625" style="183" customWidth="1"/>
    <col min="5654" max="5654" width="6" style="183" customWidth="1"/>
    <col min="5655" max="5661" width="6.25" style="183" customWidth="1"/>
    <col min="5662" max="5662" width="9" style="183"/>
    <col min="5663" max="5665" width="6.75" style="183" customWidth="1"/>
    <col min="5666" max="5907" width="9" style="183"/>
    <col min="5908" max="5908" width="25.75" style="183" customWidth="1"/>
    <col min="5909" max="5909" width="3.625" style="183" customWidth="1"/>
    <col min="5910" max="5910" width="6" style="183" customWidth="1"/>
    <col min="5911" max="5917" width="6.25" style="183" customWidth="1"/>
    <col min="5918" max="5918" width="9" style="183"/>
    <col min="5919" max="5921" width="6.75" style="183" customWidth="1"/>
    <col min="5922" max="6163" width="9" style="183"/>
    <col min="6164" max="6164" width="25.75" style="183" customWidth="1"/>
    <col min="6165" max="6165" width="3.625" style="183" customWidth="1"/>
    <col min="6166" max="6166" width="6" style="183" customWidth="1"/>
    <col min="6167" max="6173" width="6.25" style="183" customWidth="1"/>
    <col min="6174" max="6174" width="9" style="183"/>
    <col min="6175" max="6177" width="6.75" style="183" customWidth="1"/>
    <col min="6178" max="6419" width="9" style="183"/>
    <col min="6420" max="6420" width="25.75" style="183" customWidth="1"/>
    <col min="6421" max="6421" width="3.625" style="183" customWidth="1"/>
    <col min="6422" max="6422" width="6" style="183" customWidth="1"/>
    <col min="6423" max="6429" width="6.25" style="183" customWidth="1"/>
    <col min="6430" max="6430" width="9" style="183"/>
    <col min="6431" max="6433" width="6.75" style="183" customWidth="1"/>
    <col min="6434" max="6675" width="9" style="183"/>
    <col min="6676" max="6676" width="25.75" style="183" customWidth="1"/>
    <col min="6677" max="6677" width="3.625" style="183" customWidth="1"/>
    <col min="6678" max="6678" width="6" style="183" customWidth="1"/>
    <col min="6679" max="6685" width="6.25" style="183" customWidth="1"/>
    <col min="6686" max="6686" width="9" style="183"/>
    <col min="6687" max="6689" width="6.75" style="183" customWidth="1"/>
    <col min="6690" max="6931" width="9" style="183"/>
    <col min="6932" max="6932" width="25.75" style="183" customWidth="1"/>
    <col min="6933" max="6933" width="3.625" style="183" customWidth="1"/>
    <col min="6934" max="6934" width="6" style="183" customWidth="1"/>
    <col min="6935" max="6941" width="6.25" style="183" customWidth="1"/>
    <col min="6942" max="6942" width="9" style="183"/>
    <col min="6943" max="6945" width="6.75" style="183" customWidth="1"/>
    <col min="6946" max="7187" width="9" style="183"/>
    <col min="7188" max="7188" width="25.75" style="183" customWidth="1"/>
    <col min="7189" max="7189" width="3.625" style="183" customWidth="1"/>
    <col min="7190" max="7190" width="6" style="183" customWidth="1"/>
    <col min="7191" max="7197" width="6.25" style="183" customWidth="1"/>
    <col min="7198" max="7198" width="9" style="183"/>
    <col min="7199" max="7201" width="6.75" style="183" customWidth="1"/>
    <col min="7202" max="7443" width="9" style="183"/>
    <col min="7444" max="7444" width="25.75" style="183" customWidth="1"/>
    <col min="7445" max="7445" width="3.625" style="183" customWidth="1"/>
    <col min="7446" max="7446" width="6" style="183" customWidth="1"/>
    <col min="7447" max="7453" width="6.25" style="183" customWidth="1"/>
    <col min="7454" max="7454" width="9" style="183"/>
    <col min="7455" max="7457" width="6.75" style="183" customWidth="1"/>
    <col min="7458" max="7699" width="9" style="183"/>
    <col min="7700" max="7700" width="25.75" style="183" customWidth="1"/>
    <col min="7701" max="7701" width="3.625" style="183" customWidth="1"/>
    <col min="7702" max="7702" width="6" style="183" customWidth="1"/>
    <col min="7703" max="7709" width="6.25" style="183" customWidth="1"/>
    <col min="7710" max="7710" width="9" style="183"/>
    <col min="7711" max="7713" width="6.75" style="183" customWidth="1"/>
    <col min="7714" max="7955" width="9" style="183"/>
    <col min="7956" max="7956" width="25.75" style="183" customWidth="1"/>
    <col min="7957" max="7957" width="3.625" style="183" customWidth="1"/>
    <col min="7958" max="7958" width="6" style="183" customWidth="1"/>
    <col min="7959" max="7965" width="6.25" style="183" customWidth="1"/>
    <col min="7966" max="7966" width="9" style="183"/>
    <col min="7967" max="7969" width="6.75" style="183" customWidth="1"/>
    <col min="7970" max="8211" width="9" style="183"/>
    <col min="8212" max="8212" width="25.75" style="183" customWidth="1"/>
    <col min="8213" max="8213" width="3.625" style="183" customWidth="1"/>
    <col min="8214" max="8214" width="6" style="183" customWidth="1"/>
    <col min="8215" max="8221" width="6.25" style="183" customWidth="1"/>
    <col min="8222" max="8222" width="9" style="183"/>
    <col min="8223" max="8225" width="6.75" style="183" customWidth="1"/>
    <col min="8226" max="8467" width="9" style="183"/>
    <col min="8468" max="8468" width="25.75" style="183" customWidth="1"/>
    <col min="8469" max="8469" width="3.625" style="183" customWidth="1"/>
    <col min="8470" max="8470" width="6" style="183" customWidth="1"/>
    <col min="8471" max="8477" width="6.25" style="183" customWidth="1"/>
    <col min="8478" max="8478" width="9" style="183"/>
    <col min="8479" max="8481" width="6.75" style="183" customWidth="1"/>
    <col min="8482" max="8723" width="9" style="183"/>
    <col min="8724" max="8724" width="25.75" style="183" customWidth="1"/>
    <col min="8725" max="8725" width="3.625" style="183" customWidth="1"/>
    <col min="8726" max="8726" width="6" style="183" customWidth="1"/>
    <col min="8727" max="8733" width="6.25" style="183" customWidth="1"/>
    <col min="8734" max="8734" width="9" style="183"/>
    <col min="8735" max="8737" width="6.75" style="183" customWidth="1"/>
    <col min="8738" max="8979" width="9" style="183"/>
    <col min="8980" max="8980" width="25.75" style="183" customWidth="1"/>
    <col min="8981" max="8981" width="3.625" style="183" customWidth="1"/>
    <col min="8982" max="8982" width="6" style="183" customWidth="1"/>
    <col min="8983" max="8989" width="6.25" style="183" customWidth="1"/>
    <col min="8990" max="8990" width="9" style="183"/>
    <col min="8991" max="8993" width="6.75" style="183" customWidth="1"/>
    <col min="8994" max="9235" width="9" style="183"/>
    <col min="9236" max="9236" width="25.75" style="183" customWidth="1"/>
    <col min="9237" max="9237" width="3.625" style="183" customWidth="1"/>
    <col min="9238" max="9238" width="6" style="183" customWidth="1"/>
    <col min="9239" max="9245" width="6.25" style="183" customWidth="1"/>
    <col min="9246" max="9246" width="9" style="183"/>
    <col min="9247" max="9249" width="6.75" style="183" customWidth="1"/>
    <col min="9250" max="9491" width="9" style="183"/>
    <col min="9492" max="9492" width="25.75" style="183" customWidth="1"/>
    <col min="9493" max="9493" width="3.625" style="183" customWidth="1"/>
    <col min="9494" max="9494" width="6" style="183" customWidth="1"/>
    <col min="9495" max="9501" width="6.25" style="183" customWidth="1"/>
    <col min="9502" max="9502" width="9" style="183"/>
    <col min="9503" max="9505" width="6.75" style="183" customWidth="1"/>
    <col min="9506" max="9747" width="9" style="183"/>
    <col min="9748" max="9748" width="25.75" style="183" customWidth="1"/>
    <col min="9749" max="9749" width="3.625" style="183" customWidth="1"/>
    <col min="9750" max="9750" width="6" style="183" customWidth="1"/>
    <col min="9751" max="9757" width="6.25" style="183" customWidth="1"/>
    <col min="9758" max="9758" width="9" style="183"/>
    <col min="9759" max="9761" width="6.75" style="183" customWidth="1"/>
    <col min="9762" max="10003" width="9" style="183"/>
    <col min="10004" max="10004" width="25.75" style="183" customWidth="1"/>
    <col min="10005" max="10005" width="3.625" style="183" customWidth="1"/>
    <col min="10006" max="10006" width="6" style="183" customWidth="1"/>
    <col min="10007" max="10013" width="6.25" style="183" customWidth="1"/>
    <col min="10014" max="10014" width="9" style="183"/>
    <col min="10015" max="10017" width="6.75" style="183" customWidth="1"/>
    <col min="10018" max="10259" width="9" style="183"/>
    <col min="10260" max="10260" width="25.75" style="183" customWidth="1"/>
    <col min="10261" max="10261" width="3.625" style="183" customWidth="1"/>
    <col min="10262" max="10262" width="6" style="183" customWidth="1"/>
    <col min="10263" max="10269" width="6.25" style="183" customWidth="1"/>
    <col min="10270" max="10270" width="9" style="183"/>
    <col min="10271" max="10273" width="6.75" style="183" customWidth="1"/>
    <col min="10274" max="10515" width="9" style="183"/>
    <col min="10516" max="10516" width="25.75" style="183" customWidth="1"/>
    <col min="10517" max="10517" width="3.625" style="183" customWidth="1"/>
    <col min="10518" max="10518" width="6" style="183" customWidth="1"/>
    <col min="10519" max="10525" width="6.25" style="183" customWidth="1"/>
    <col min="10526" max="10526" width="9" style="183"/>
    <col min="10527" max="10529" width="6.75" style="183" customWidth="1"/>
    <col min="10530" max="10771" width="9" style="183"/>
    <col min="10772" max="10772" width="25.75" style="183" customWidth="1"/>
    <col min="10773" max="10773" width="3.625" style="183" customWidth="1"/>
    <col min="10774" max="10774" width="6" style="183" customWidth="1"/>
    <col min="10775" max="10781" width="6.25" style="183" customWidth="1"/>
    <col min="10782" max="10782" width="9" style="183"/>
    <col min="10783" max="10785" width="6.75" style="183" customWidth="1"/>
    <col min="10786" max="11027" width="9" style="183"/>
    <col min="11028" max="11028" width="25.75" style="183" customWidth="1"/>
    <col min="11029" max="11029" width="3.625" style="183" customWidth="1"/>
    <col min="11030" max="11030" width="6" style="183" customWidth="1"/>
    <col min="11031" max="11037" width="6.25" style="183" customWidth="1"/>
    <col min="11038" max="11038" width="9" style="183"/>
    <col min="11039" max="11041" width="6.75" style="183" customWidth="1"/>
    <col min="11042" max="11283" width="9" style="183"/>
    <col min="11284" max="11284" width="25.75" style="183" customWidth="1"/>
    <col min="11285" max="11285" width="3.625" style="183" customWidth="1"/>
    <col min="11286" max="11286" width="6" style="183" customWidth="1"/>
    <col min="11287" max="11293" width="6.25" style="183" customWidth="1"/>
    <col min="11294" max="11294" width="9" style="183"/>
    <col min="11295" max="11297" width="6.75" style="183" customWidth="1"/>
    <col min="11298" max="11539" width="9" style="183"/>
    <col min="11540" max="11540" width="25.75" style="183" customWidth="1"/>
    <col min="11541" max="11541" width="3.625" style="183" customWidth="1"/>
    <col min="11542" max="11542" width="6" style="183" customWidth="1"/>
    <col min="11543" max="11549" width="6.25" style="183" customWidth="1"/>
    <col min="11550" max="11550" width="9" style="183"/>
    <col min="11551" max="11553" width="6.75" style="183" customWidth="1"/>
    <col min="11554" max="11795" width="9" style="183"/>
    <col min="11796" max="11796" width="25.75" style="183" customWidth="1"/>
    <col min="11797" max="11797" width="3.625" style="183" customWidth="1"/>
    <col min="11798" max="11798" width="6" style="183" customWidth="1"/>
    <col min="11799" max="11805" width="6.25" style="183" customWidth="1"/>
    <col min="11806" max="11806" width="9" style="183"/>
    <col min="11807" max="11809" width="6.75" style="183" customWidth="1"/>
    <col min="11810" max="12051" width="9" style="183"/>
    <col min="12052" max="12052" width="25.75" style="183" customWidth="1"/>
    <col min="12053" max="12053" width="3.625" style="183" customWidth="1"/>
    <col min="12054" max="12054" width="6" style="183" customWidth="1"/>
    <col min="12055" max="12061" width="6.25" style="183" customWidth="1"/>
    <col min="12062" max="12062" width="9" style="183"/>
    <col min="12063" max="12065" width="6.75" style="183" customWidth="1"/>
    <col min="12066" max="12307" width="9" style="183"/>
    <col min="12308" max="12308" width="25.75" style="183" customWidth="1"/>
    <col min="12309" max="12309" width="3.625" style="183" customWidth="1"/>
    <col min="12310" max="12310" width="6" style="183" customWidth="1"/>
    <col min="12311" max="12317" width="6.25" style="183" customWidth="1"/>
    <col min="12318" max="12318" width="9" style="183"/>
    <col min="12319" max="12321" width="6.75" style="183" customWidth="1"/>
    <col min="12322" max="12563" width="9" style="183"/>
    <col min="12564" max="12564" width="25.75" style="183" customWidth="1"/>
    <col min="12565" max="12565" width="3.625" style="183" customWidth="1"/>
    <col min="12566" max="12566" width="6" style="183" customWidth="1"/>
    <col min="12567" max="12573" width="6.25" style="183" customWidth="1"/>
    <col min="12574" max="12574" width="9" style="183"/>
    <col min="12575" max="12577" width="6.75" style="183" customWidth="1"/>
    <col min="12578" max="12819" width="9" style="183"/>
    <col min="12820" max="12820" width="25.75" style="183" customWidth="1"/>
    <col min="12821" max="12821" width="3.625" style="183" customWidth="1"/>
    <col min="12822" max="12822" width="6" style="183" customWidth="1"/>
    <col min="12823" max="12829" width="6.25" style="183" customWidth="1"/>
    <col min="12830" max="12830" width="9" style="183"/>
    <col min="12831" max="12833" width="6.75" style="183" customWidth="1"/>
    <col min="12834" max="13075" width="9" style="183"/>
    <col min="13076" max="13076" width="25.75" style="183" customWidth="1"/>
    <col min="13077" max="13077" width="3.625" style="183" customWidth="1"/>
    <col min="13078" max="13078" width="6" style="183" customWidth="1"/>
    <col min="13079" max="13085" width="6.25" style="183" customWidth="1"/>
    <col min="13086" max="13086" width="9" style="183"/>
    <col min="13087" max="13089" width="6.75" style="183" customWidth="1"/>
    <col min="13090" max="13331" width="9" style="183"/>
    <col min="13332" max="13332" width="25.75" style="183" customWidth="1"/>
    <col min="13333" max="13333" width="3.625" style="183" customWidth="1"/>
    <col min="13334" max="13334" width="6" style="183" customWidth="1"/>
    <col min="13335" max="13341" width="6.25" style="183" customWidth="1"/>
    <col min="13342" max="13342" width="9" style="183"/>
    <col min="13343" max="13345" width="6.75" style="183" customWidth="1"/>
    <col min="13346" max="13587" width="9" style="183"/>
    <col min="13588" max="13588" width="25.75" style="183" customWidth="1"/>
    <col min="13589" max="13589" width="3.625" style="183" customWidth="1"/>
    <col min="13590" max="13590" width="6" style="183" customWidth="1"/>
    <col min="13591" max="13597" width="6.25" style="183" customWidth="1"/>
    <col min="13598" max="13598" width="9" style="183"/>
    <col min="13599" max="13601" width="6.75" style="183" customWidth="1"/>
    <col min="13602" max="13843" width="9" style="183"/>
    <col min="13844" max="13844" width="25.75" style="183" customWidth="1"/>
    <col min="13845" max="13845" width="3.625" style="183" customWidth="1"/>
    <col min="13846" max="13846" width="6" style="183" customWidth="1"/>
    <col min="13847" max="13853" width="6.25" style="183" customWidth="1"/>
    <col min="13854" max="13854" width="9" style="183"/>
    <col min="13855" max="13857" width="6.75" style="183" customWidth="1"/>
    <col min="13858" max="14099" width="9" style="183"/>
    <col min="14100" max="14100" width="25.75" style="183" customWidth="1"/>
    <col min="14101" max="14101" width="3.625" style="183" customWidth="1"/>
    <col min="14102" max="14102" width="6" style="183" customWidth="1"/>
    <col min="14103" max="14109" width="6.25" style="183" customWidth="1"/>
    <col min="14110" max="14110" width="9" style="183"/>
    <col min="14111" max="14113" width="6.75" style="183" customWidth="1"/>
    <col min="14114" max="14355" width="9" style="183"/>
    <col min="14356" max="14356" width="25.75" style="183" customWidth="1"/>
    <col min="14357" max="14357" width="3.625" style="183" customWidth="1"/>
    <col min="14358" max="14358" width="6" style="183" customWidth="1"/>
    <col min="14359" max="14365" width="6.25" style="183" customWidth="1"/>
    <col min="14366" max="14366" width="9" style="183"/>
    <col min="14367" max="14369" width="6.75" style="183" customWidth="1"/>
    <col min="14370" max="14611" width="9" style="183"/>
    <col min="14612" max="14612" width="25.75" style="183" customWidth="1"/>
    <col min="14613" max="14613" width="3.625" style="183" customWidth="1"/>
    <col min="14614" max="14614" width="6" style="183" customWidth="1"/>
    <col min="14615" max="14621" width="6.25" style="183" customWidth="1"/>
    <col min="14622" max="14622" width="9" style="183"/>
    <col min="14623" max="14625" width="6.75" style="183" customWidth="1"/>
    <col min="14626" max="14867" width="9" style="183"/>
    <col min="14868" max="14868" width="25.75" style="183" customWidth="1"/>
    <col min="14869" max="14869" width="3.625" style="183" customWidth="1"/>
    <col min="14870" max="14870" width="6" style="183" customWidth="1"/>
    <col min="14871" max="14877" width="6.25" style="183" customWidth="1"/>
    <col min="14878" max="14878" width="9" style="183"/>
    <col min="14879" max="14881" width="6.75" style="183" customWidth="1"/>
    <col min="14882" max="15123" width="9" style="183"/>
    <col min="15124" max="15124" width="25.75" style="183" customWidth="1"/>
    <col min="15125" max="15125" width="3.625" style="183" customWidth="1"/>
    <col min="15126" max="15126" width="6" style="183" customWidth="1"/>
    <col min="15127" max="15133" width="6.25" style="183" customWidth="1"/>
    <col min="15134" max="15134" width="9" style="183"/>
    <col min="15135" max="15137" width="6.75" style="183" customWidth="1"/>
    <col min="15138" max="15379" width="9" style="183"/>
    <col min="15380" max="15380" width="25.75" style="183" customWidth="1"/>
    <col min="15381" max="15381" width="3.625" style="183" customWidth="1"/>
    <col min="15382" max="15382" width="6" style="183" customWidth="1"/>
    <col min="15383" max="15389" width="6.25" style="183" customWidth="1"/>
    <col min="15390" max="15390" width="9" style="183"/>
    <col min="15391" max="15393" width="6.75" style="183" customWidth="1"/>
    <col min="15394" max="15635" width="9" style="183"/>
    <col min="15636" max="15636" width="25.75" style="183" customWidth="1"/>
    <col min="15637" max="15637" width="3.625" style="183" customWidth="1"/>
    <col min="15638" max="15638" width="6" style="183" customWidth="1"/>
    <col min="15639" max="15645" width="6.25" style="183" customWidth="1"/>
    <col min="15646" max="15646" width="9" style="183"/>
    <col min="15647" max="15649" width="6.75" style="183" customWidth="1"/>
    <col min="15650" max="15891" width="9" style="183"/>
    <col min="15892" max="15892" width="25.75" style="183" customWidth="1"/>
    <col min="15893" max="15893" width="3.625" style="183" customWidth="1"/>
    <col min="15894" max="15894" width="6" style="183" customWidth="1"/>
    <col min="15895" max="15901" width="6.25" style="183" customWidth="1"/>
    <col min="15902" max="15902" width="9" style="183"/>
    <col min="15903" max="15905" width="6.75" style="183" customWidth="1"/>
    <col min="15906" max="16147" width="9" style="183"/>
    <col min="16148" max="16148" width="25.75" style="183" customWidth="1"/>
    <col min="16149" max="16149" width="3.625" style="183" customWidth="1"/>
    <col min="16150" max="16150" width="6" style="183" customWidth="1"/>
    <col min="16151" max="16157" width="6.25" style="183" customWidth="1"/>
    <col min="16158" max="16158" width="9" style="183"/>
    <col min="16159" max="16161" width="6.75" style="183" customWidth="1"/>
    <col min="16162" max="16384" width="9" style="183"/>
  </cols>
  <sheetData>
    <row r="1" spans="1:51" ht="18" customHeight="1">
      <c r="A1" s="182" t="s">
        <v>303</v>
      </c>
      <c r="B1" s="133"/>
      <c r="C1" s="133"/>
      <c r="D1" s="281"/>
      <c r="E1" s="281"/>
      <c r="F1" s="281"/>
      <c r="G1" s="184"/>
      <c r="H1" s="184"/>
      <c r="I1" s="184"/>
      <c r="J1" s="184"/>
      <c r="K1" s="184"/>
      <c r="L1" s="184"/>
      <c r="M1" s="277"/>
      <c r="N1" s="277"/>
      <c r="O1" s="277"/>
      <c r="R1" s="184" t="s">
        <v>340</v>
      </c>
      <c r="AQ1" s="434"/>
      <c r="AR1" s="434"/>
      <c r="AS1" s="434"/>
      <c r="AT1" s="434"/>
      <c r="AU1" s="434"/>
      <c r="AV1" s="434"/>
      <c r="AW1" s="434"/>
      <c r="AX1" s="434"/>
      <c r="AY1" s="434"/>
    </row>
    <row r="2" spans="1:51" ht="12" customHeight="1">
      <c r="A2" s="302"/>
      <c r="B2" s="298"/>
      <c r="C2" s="298"/>
      <c r="D2" s="299"/>
      <c r="E2" s="299"/>
      <c r="F2" s="299"/>
      <c r="G2" s="184"/>
      <c r="H2" s="184"/>
      <c r="I2" s="184"/>
      <c r="J2" s="184"/>
      <c r="K2" s="184"/>
      <c r="L2" s="184"/>
      <c r="M2" s="300"/>
      <c r="N2" s="300"/>
      <c r="O2" s="300"/>
      <c r="P2" s="302"/>
      <c r="Q2" s="302"/>
      <c r="R2" s="300"/>
    </row>
    <row r="3" spans="1:51">
      <c r="A3" s="134" t="s">
        <v>334</v>
      </c>
      <c r="B3" s="185"/>
      <c r="C3" s="185"/>
      <c r="D3" s="282"/>
      <c r="E3" s="282"/>
      <c r="F3" s="282"/>
      <c r="G3" s="186"/>
      <c r="H3" s="186"/>
      <c r="I3" s="186"/>
      <c r="J3" s="186"/>
      <c r="K3" s="428"/>
      <c r="L3" s="428"/>
      <c r="M3" s="278"/>
      <c r="N3" s="278"/>
      <c r="O3" s="278"/>
      <c r="P3" s="186"/>
      <c r="Q3" s="428"/>
      <c r="R3" s="278"/>
    </row>
    <row r="4" spans="1:51">
      <c r="A4" s="290" t="s">
        <v>296</v>
      </c>
      <c r="B4" s="289"/>
      <c r="C4" s="289" t="s">
        <v>297</v>
      </c>
      <c r="D4" s="290" t="s">
        <v>300</v>
      </c>
      <c r="E4" s="274"/>
      <c r="F4" s="274"/>
      <c r="G4" s="290" t="s">
        <v>203</v>
      </c>
      <c r="H4" s="290"/>
      <c r="I4" s="290"/>
      <c r="J4" s="293"/>
      <c r="K4" s="293"/>
      <c r="L4" s="293"/>
      <c r="M4" s="291"/>
      <c r="N4" s="291"/>
      <c r="O4" s="291"/>
      <c r="P4" s="307"/>
      <c r="Q4" s="307"/>
      <c r="R4" s="291"/>
    </row>
    <row r="5" spans="1:51">
      <c r="A5" s="395"/>
      <c r="B5" s="396"/>
      <c r="C5" s="396"/>
      <c r="D5" s="395"/>
      <c r="E5" s="430"/>
      <c r="F5" s="430"/>
      <c r="G5" s="524">
        <v>1</v>
      </c>
      <c r="H5" s="524"/>
      <c r="I5" s="524"/>
      <c r="J5" s="524">
        <v>2</v>
      </c>
      <c r="K5" s="524"/>
      <c r="L5" s="524"/>
      <c r="M5" s="524">
        <v>3</v>
      </c>
      <c r="N5" s="397"/>
      <c r="O5" s="397"/>
      <c r="P5" s="398"/>
      <c r="Q5" s="398"/>
      <c r="R5" s="397"/>
    </row>
    <row r="6" spans="1:51">
      <c r="A6" s="188" t="s">
        <v>332</v>
      </c>
      <c r="B6" s="188"/>
      <c r="C6" s="188"/>
      <c r="D6" s="276" t="s">
        <v>299</v>
      </c>
      <c r="E6" s="275" t="s">
        <v>7</v>
      </c>
      <c r="F6" s="275" t="s">
        <v>333</v>
      </c>
      <c r="G6" s="294" t="s">
        <v>335</v>
      </c>
      <c r="H6" s="294" t="s">
        <v>328</v>
      </c>
      <c r="I6" s="294" t="s">
        <v>336</v>
      </c>
      <c r="J6" s="294" t="s">
        <v>335</v>
      </c>
      <c r="K6" s="294" t="s">
        <v>328</v>
      </c>
      <c r="L6" s="294" t="s">
        <v>336</v>
      </c>
      <c r="M6" s="294" t="s">
        <v>335</v>
      </c>
      <c r="N6" s="294" t="s">
        <v>328</v>
      </c>
      <c r="O6" s="294" t="s">
        <v>336</v>
      </c>
      <c r="P6" s="190" t="s">
        <v>374</v>
      </c>
      <c r="Q6" s="190"/>
      <c r="R6" s="189"/>
    </row>
    <row r="7" spans="1:51">
      <c r="A7" s="187"/>
      <c r="B7" s="187"/>
      <c r="C7" s="187"/>
      <c r="D7" s="283"/>
      <c r="E7" s="283"/>
      <c r="F7" s="283"/>
      <c r="G7" s="429"/>
      <c r="H7" s="210"/>
      <c r="I7" s="210"/>
      <c r="J7" s="210"/>
      <c r="K7" s="210"/>
      <c r="L7" s="210"/>
      <c r="M7" s="191"/>
      <c r="N7" s="191"/>
      <c r="O7" s="191"/>
      <c r="P7" s="279"/>
      <c r="Q7" s="279"/>
      <c r="R7" s="191"/>
      <c r="S7" s="420"/>
      <c r="T7" s="420"/>
      <c r="U7" s="420"/>
    </row>
    <row r="8" spans="1:51" ht="15" customHeight="1">
      <c r="A8" s="485">
        <v>1</v>
      </c>
      <c r="B8" s="480" t="s">
        <v>5</v>
      </c>
      <c r="C8" s="480"/>
      <c r="D8" s="481"/>
      <c r="G8" s="195"/>
      <c r="H8" s="195"/>
      <c r="I8" s="195"/>
      <c r="J8" s="191"/>
      <c r="K8" s="363"/>
      <c r="L8" s="363"/>
      <c r="M8" s="363"/>
      <c r="N8" s="363"/>
      <c r="O8" s="195"/>
      <c r="P8" s="195"/>
      <c r="Q8" s="195"/>
      <c r="R8" s="195"/>
      <c r="S8" s="435"/>
      <c r="T8" s="435"/>
      <c r="U8" s="435"/>
    </row>
    <row r="9" spans="1:51" ht="15" customHeight="1">
      <c r="A9" s="485">
        <v>2</v>
      </c>
      <c r="B9" s="482" t="s">
        <v>10</v>
      </c>
      <c r="C9" s="480" t="s">
        <v>44</v>
      </c>
      <c r="D9" s="483">
        <v>1</v>
      </c>
      <c r="E9" s="399">
        <v>0.3</v>
      </c>
      <c r="F9" s="399" t="s">
        <v>6</v>
      </c>
      <c r="G9" s="195"/>
      <c r="H9" s="195"/>
      <c r="I9" s="195"/>
      <c r="J9" s="191"/>
      <c r="K9" s="363"/>
      <c r="L9" s="363"/>
      <c r="M9" s="363"/>
      <c r="N9" s="363"/>
      <c r="O9" s="195"/>
      <c r="P9" s="195"/>
      <c r="Q9" s="195"/>
      <c r="R9" s="195"/>
    </row>
    <row r="10" spans="1:51" ht="15" customHeight="1">
      <c r="A10" s="485">
        <v>3</v>
      </c>
      <c r="B10" s="480" t="s">
        <v>10</v>
      </c>
      <c r="C10" s="480" t="s">
        <v>44</v>
      </c>
      <c r="D10" s="481">
        <v>2</v>
      </c>
      <c r="E10" s="485">
        <v>0.3</v>
      </c>
      <c r="F10" s="485">
        <v>0.3</v>
      </c>
      <c r="G10" s="195"/>
      <c r="H10" s="195"/>
      <c r="I10" s="195"/>
      <c r="J10" s="191"/>
      <c r="K10" s="363"/>
      <c r="L10" s="363"/>
      <c r="M10" s="363"/>
      <c r="N10" s="363"/>
      <c r="O10" s="195"/>
      <c r="P10" s="195"/>
      <c r="Q10" s="195"/>
      <c r="R10" s="195"/>
    </row>
    <row r="11" spans="1:51" ht="15" customHeight="1">
      <c r="A11" s="485">
        <v>4</v>
      </c>
      <c r="B11" s="482" t="s">
        <v>10</v>
      </c>
      <c r="C11" s="480" t="s">
        <v>52</v>
      </c>
      <c r="D11" s="483">
        <v>1</v>
      </c>
      <c r="E11" s="399">
        <v>0.6</v>
      </c>
      <c r="F11" s="399" t="s">
        <v>6</v>
      </c>
      <c r="G11" s="195"/>
      <c r="H11" s="195"/>
      <c r="I11" s="195"/>
      <c r="J11" s="191"/>
      <c r="K11" s="363"/>
      <c r="L11" s="363"/>
      <c r="M11" s="363"/>
      <c r="N11" s="363"/>
      <c r="O11" s="195"/>
      <c r="P11" s="195"/>
      <c r="Q11" s="195"/>
      <c r="R11" s="195"/>
      <c r="S11" s="435"/>
      <c r="T11" s="435"/>
      <c r="U11" s="435"/>
    </row>
    <row r="12" spans="1:51" ht="15" customHeight="1">
      <c r="A12" s="485">
        <v>5</v>
      </c>
      <c r="B12" s="480" t="s">
        <v>10</v>
      </c>
      <c r="C12" s="480" t="s">
        <v>52</v>
      </c>
      <c r="D12" s="481">
        <v>2</v>
      </c>
      <c r="E12" s="485">
        <v>0.6</v>
      </c>
      <c r="F12" s="485">
        <v>0.6</v>
      </c>
      <c r="G12" s="195"/>
      <c r="H12" s="195"/>
      <c r="I12" s="195"/>
      <c r="J12" s="191"/>
      <c r="K12" s="363"/>
      <c r="L12" s="363"/>
      <c r="M12" s="363"/>
      <c r="N12" s="363"/>
      <c r="O12" s="195"/>
      <c r="P12" s="195"/>
      <c r="Q12" s="195"/>
      <c r="R12" s="195"/>
      <c r="S12" s="435"/>
      <c r="T12" s="435"/>
      <c r="U12" s="435"/>
    </row>
    <row r="13" spans="1:51" ht="15" customHeight="1">
      <c r="A13" s="485">
        <v>6</v>
      </c>
      <c r="B13" s="480" t="s">
        <v>53</v>
      </c>
      <c r="C13" s="480" t="s">
        <v>46</v>
      </c>
      <c r="D13" s="481">
        <v>2</v>
      </c>
      <c r="E13" s="485" t="s">
        <v>48</v>
      </c>
      <c r="F13" s="485" t="s">
        <v>48</v>
      </c>
      <c r="G13" s="195"/>
      <c r="H13" s="195"/>
      <c r="I13" s="195"/>
      <c r="J13" s="191"/>
      <c r="K13" s="363"/>
      <c r="L13" s="363"/>
      <c r="M13" s="363"/>
      <c r="N13" s="363"/>
      <c r="O13" s="195"/>
      <c r="P13" s="195"/>
      <c r="Q13" s="195"/>
      <c r="R13" s="195"/>
      <c r="S13" s="435"/>
      <c r="T13" s="435"/>
      <c r="U13" s="435"/>
    </row>
    <row r="14" spans="1:51" ht="15" customHeight="1">
      <c r="A14" s="485">
        <v>7</v>
      </c>
      <c r="B14" s="480" t="s">
        <v>53</v>
      </c>
      <c r="C14" s="480" t="s">
        <v>45</v>
      </c>
      <c r="D14" s="481">
        <v>2</v>
      </c>
      <c r="E14" s="485" t="s">
        <v>47</v>
      </c>
      <c r="F14" s="485" t="s">
        <v>47</v>
      </c>
      <c r="G14" s="195"/>
      <c r="H14" s="195"/>
      <c r="I14" s="195"/>
      <c r="J14" s="191"/>
      <c r="K14" s="363"/>
      <c r="L14" s="363"/>
      <c r="M14" s="363"/>
      <c r="N14" s="363"/>
      <c r="O14" s="195"/>
      <c r="P14" s="195"/>
      <c r="Q14" s="195"/>
      <c r="R14" s="195"/>
      <c r="S14" s="435"/>
      <c r="T14" s="435"/>
      <c r="U14" s="435"/>
    </row>
    <row r="15" spans="1:51" ht="15" customHeight="1">
      <c r="A15" s="485">
        <v>8</v>
      </c>
      <c r="B15" s="480" t="s">
        <v>49</v>
      </c>
      <c r="C15" s="480" t="s">
        <v>52</v>
      </c>
      <c r="D15" s="481">
        <v>1</v>
      </c>
      <c r="E15" s="485">
        <v>0.4</v>
      </c>
      <c r="F15" s="485" t="s">
        <v>6</v>
      </c>
      <c r="G15" s="195"/>
      <c r="H15" s="195"/>
      <c r="I15" s="195"/>
      <c r="J15" s="191"/>
      <c r="K15" s="363"/>
      <c r="L15" s="363"/>
      <c r="M15" s="363"/>
      <c r="N15" s="363"/>
      <c r="O15" s="195"/>
      <c r="P15" s="195"/>
      <c r="Q15" s="195"/>
      <c r="R15" s="195"/>
      <c r="S15" s="435"/>
      <c r="T15" s="435"/>
      <c r="U15" s="435"/>
    </row>
    <row r="16" spans="1:51" ht="30.75" customHeight="1">
      <c r="A16" s="514">
        <v>9</v>
      </c>
      <c r="B16" s="515" t="s">
        <v>357</v>
      </c>
      <c r="C16" s="516" t="s">
        <v>358</v>
      </c>
      <c r="D16" s="517">
        <v>2</v>
      </c>
      <c r="E16" s="518" t="s">
        <v>359</v>
      </c>
      <c r="F16" s="514" t="s">
        <v>360</v>
      </c>
      <c r="G16" s="195"/>
      <c r="H16" s="195"/>
      <c r="I16" s="195"/>
      <c r="J16" s="191"/>
      <c r="K16" s="363"/>
      <c r="L16" s="363"/>
      <c r="M16" s="363"/>
      <c r="N16" s="363"/>
      <c r="O16" s="195"/>
      <c r="P16" s="195"/>
      <c r="Q16" s="195"/>
      <c r="R16" s="195"/>
      <c r="S16" s="435"/>
      <c r="T16" s="435"/>
      <c r="U16" s="435"/>
    </row>
    <row r="17" spans="1:56" ht="15" customHeight="1">
      <c r="A17" s="519">
        <v>10</v>
      </c>
      <c r="B17" s="520" t="s">
        <v>361</v>
      </c>
      <c r="C17" s="520"/>
      <c r="D17" s="521">
        <v>1</v>
      </c>
      <c r="E17" s="522" t="s">
        <v>362</v>
      </c>
      <c r="F17" s="519"/>
      <c r="G17" s="195"/>
      <c r="H17" s="195"/>
      <c r="I17" s="195"/>
      <c r="J17" s="191"/>
      <c r="K17" s="363"/>
      <c r="L17" s="363"/>
      <c r="M17" s="363"/>
      <c r="N17" s="363"/>
      <c r="O17" s="195"/>
      <c r="P17" s="195"/>
      <c r="Q17" s="195"/>
      <c r="R17" s="195"/>
      <c r="S17" s="435"/>
      <c r="T17" s="435"/>
      <c r="U17" s="435"/>
    </row>
    <row r="18" spans="1:56">
      <c r="A18" s="197"/>
      <c r="B18" s="201" t="s">
        <v>291</v>
      </c>
      <c r="C18" s="197"/>
      <c r="D18" s="284"/>
      <c r="E18" s="284"/>
      <c r="F18" s="284"/>
      <c r="G18" s="439"/>
      <c r="H18" s="439"/>
      <c r="I18" s="439"/>
      <c r="J18" s="440"/>
      <c r="K18" s="439"/>
      <c r="L18" s="439"/>
      <c r="M18" s="439"/>
      <c r="N18" s="439"/>
      <c r="O18" s="439"/>
      <c r="P18" s="440"/>
      <c r="Q18" s="440"/>
      <c r="R18" s="441"/>
    </row>
    <row r="19" spans="1:56">
      <c r="A19" s="197"/>
      <c r="B19" s="201" t="s">
        <v>256</v>
      </c>
      <c r="C19" s="197"/>
      <c r="D19" s="284"/>
      <c r="E19" s="284"/>
      <c r="F19" s="284"/>
      <c r="G19" s="439"/>
      <c r="H19" s="439"/>
      <c r="I19" s="439"/>
      <c r="J19" s="440"/>
      <c r="K19" s="439"/>
      <c r="L19" s="439"/>
      <c r="M19" s="439"/>
      <c r="N19" s="439"/>
      <c r="O19" s="439"/>
      <c r="P19" s="440"/>
      <c r="Q19" s="440"/>
      <c r="R19" s="441"/>
    </row>
    <row r="20" spans="1:56">
      <c r="A20" s="197"/>
      <c r="B20" s="201" t="s">
        <v>257</v>
      </c>
      <c r="C20" s="197"/>
      <c r="D20" s="284"/>
      <c r="E20" s="284"/>
      <c r="F20" s="284"/>
      <c r="G20" s="440"/>
      <c r="H20" s="440"/>
      <c r="I20" s="440"/>
      <c r="J20" s="440"/>
      <c r="K20" s="440"/>
      <c r="L20" s="440"/>
      <c r="M20" s="440"/>
      <c r="N20" s="440"/>
      <c r="O20" s="440"/>
      <c r="P20" s="440"/>
      <c r="Q20" s="440"/>
      <c r="R20" s="441"/>
    </row>
    <row r="21" spans="1:56" ht="12" customHeight="1">
      <c r="A21" s="198"/>
      <c r="B21" s="203" t="s">
        <v>258</v>
      </c>
      <c r="C21" s="198"/>
      <c r="D21" s="285"/>
      <c r="E21" s="285"/>
      <c r="F21" s="285"/>
      <c r="G21" s="442"/>
      <c r="H21" s="442"/>
      <c r="I21" s="442"/>
      <c r="J21" s="443"/>
      <c r="K21" s="442"/>
      <c r="L21" s="442"/>
      <c r="M21" s="442"/>
      <c r="N21" s="442"/>
      <c r="O21" s="442"/>
      <c r="P21" s="443"/>
      <c r="Q21" s="443"/>
      <c r="R21" s="443"/>
    </row>
    <row r="22" spans="1:56">
      <c r="A22" s="421"/>
      <c r="B22" s="201"/>
      <c r="C22" s="200"/>
      <c r="D22" s="200"/>
      <c r="E22" s="200"/>
      <c r="F22" s="200"/>
      <c r="G22" s="444"/>
      <c r="H22" s="445"/>
      <c r="I22" s="445"/>
      <c r="J22" s="445"/>
      <c r="K22" s="445"/>
      <c r="L22" s="445"/>
      <c r="M22" s="445"/>
      <c r="N22" s="445"/>
      <c r="O22" s="445"/>
      <c r="P22" s="445"/>
      <c r="Q22" s="445"/>
      <c r="R22" s="445"/>
      <c r="S22" s="419"/>
      <c r="T22" s="419"/>
      <c r="U22" s="419"/>
      <c r="AO22" s="187"/>
      <c r="AP22" s="187"/>
      <c r="AQ22" s="191"/>
      <c r="AR22" s="187"/>
      <c r="AS22" s="187"/>
      <c r="AT22" s="187"/>
      <c r="AU22" s="187"/>
      <c r="AV22" s="187"/>
      <c r="AW22" s="187"/>
      <c r="AX22" s="187"/>
      <c r="AY22" s="187"/>
      <c r="AZ22" s="196"/>
      <c r="BA22" s="196"/>
      <c r="BB22" s="196"/>
      <c r="BC22" s="196"/>
      <c r="BD22" s="449"/>
    </row>
    <row r="23" spans="1:56" ht="15" customHeight="1">
      <c r="A23" s="197"/>
      <c r="B23" s="197"/>
      <c r="C23" s="170"/>
      <c r="D23" s="170"/>
      <c r="E23" s="422"/>
      <c r="F23" s="422"/>
      <c r="G23" s="446"/>
      <c r="H23" s="451"/>
      <c r="I23" s="451"/>
      <c r="J23" s="451"/>
      <c r="K23" s="451"/>
      <c r="L23" s="451"/>
      <c r="M23" s="451"/>
      <c r="N23" s="451"/>
      <c r="O23" s="451"/>
      <c r="P23" s="446"/>
      <c r="Q23" s="446"/>
      <c r="R23" s="446"/>
      <c r="S23" s="419"/>
      <c r="T23" s="419"/>
      <c r="U23" s="419"/>
      <c r="AO23" s="197"/>
      <c r="AP23" s="436"/>
      <c r="AQ23" s="187"/>
      <c r="AR23" s="411"/>
      <c r="AS23" s="411"/>
      <c r="AT23" s="450"/>
      <c r="AU23" s="411"/>
      <c r="AV23" s="450"/>
      <c r="AW23" s="450"/>
      <c r="AX23" s="411"/>
      <c r="AY23" s="450"/>
      <c r="AZ23" s="450"/>
      <c r="BA23" s="411"/>
      <c r="BB23" s="450"/>
      <c r="BC23" s="450"/>
      <c r="BD23" s="449"/>
    </row>
    <row r="24" spans="1:56" ht="15" customHeight="1">
      <c r="A24" s="197"/>
      <c r="B24" s="197"/>
      <c r="C24" s="170"/>
      <c r="D24" s="170"/>
      <c r="E24" s="422"/>
      <c r="F24" s="422"/>
      <c r="G24" s="446"/>
      <c r="H24" s="451"/>
      <c r="I24" s="451"/>
      <c r="J24" s="451"/>
      <c r="K24" s="451"/>
      <c r="L24" s="451"/>
      <c r="M24" s="451"/>
      <c r="N24" s="451"/>
      <c r="O24" s="451"/>
      <c r="P24" s="446"/>
      <c r="Q24" s="446"/>
      <c r="R24" s="446"/>
      <c r="S24" s="419"/>
      <c r="T24" s="419"/>
      <c r="U24" s="419"/>
      <c r="AO24" s="197"/>
      <c r="AP24" s="436"/>
      <c r="AQ24" s="187"/>
      <c r="AR24" s="411"/>
      <c r="AS24" s="411"/>
      <c r="AT24" s="411"/>
      <c r="AU24" s="411"/>
      <c r="AV24" s="411"/>
      <c r="AW24" s="411"/>
      <c r="AX24" s="411"/>
      <c r="AY24" s="411"/>
      <c r="AZ24" s="411"/>
      <c r="BA24" s="411"/>
      <c r="BB24" s="411"/>
      <c r="BC24" s="411"/>
      <c r="BD24" s="449"/>
    </row>
    <row r="25" spans="1:56" ht="15" customHeight="1">
      <c r="A25" s="423"/>
      <c r="B25" s="423"/>
      <c r="C25" s="412"/>
      <c r="D25" s="413"/>
      <c r="E25" s="424"/>
      <c r="F25" s="424"/>
      <c r="G25" s="447"/>
      <c r="H25" s="452"/>
      <c r="I25" s="452"/>
      <c r="J25" s="452"/>
      <c r="K25" s="452"/>
      <c r="L25" s="452"/>
      <c r="M25" s="452"/>
      <c r="N25" s="452"/>
      <c r="O25" s="452"/>
      <c r="P25" s="447"/>
      <c r="Q25" s="447"/>
      <c r="R25" s="447"/>
      <c r="S25" s="419"/>
      <c r="T25" s="419"/>
      <c r="U25" s="419"/>
      <c r="V25" s="419"/>
      <c r="W25" s="419"/>
      <c r="AO25" s="312"/>
      <c r="AP25" s="414"/>
      <c r="AQ25" s="410"/>
      <c r="AR25" s="411"/>
      <c r="AS25" s="411"/>
      <c r="AT25" s="450"/>
      <c r="AU25" s="411"/>
      <c r="AV25" s="450"/>
      <c r="AW25" s="411"/>
      <c r="AX25" s="411"/>
      <c r="AY25" s="450"/>
      <c r="AZ25" s="450"/>
      <c r="BA25" s="411"/>
      <c r="BB25" s="411"/>
      <c r="BC25" s="411"/>
      <c r="BD25" s="449"/>
    </row>
    <row r="26" spans="1:56" ht="15" customHeight="1">
      <c r="A26" s="425"/>
      <c r="B26" s="425"/>
      <c r="C26" s="414"/>
      <c r="D26" s="426"/>
      <c r="E26" s="422"/>
      <c r="F26" s="422"/>
      <c r="G26" s="446"/>
      <c r="H26" s="451"/>
      <c r="I26" s="451"/>
      <c r="J26" s="451"/>
      <c r="K26" s="451"/>
      <c r="L26" s="451"/>
      <c r="M26" s="451"/>
      <c r="N26" s="451"/>
      <c r="O26" s="451"/>
      <c r="P26" s="446"/>
      <c r="Q26" s="446"/>
      <c r="R26" s="446"/>
      <c r="S26" s="419"/>
      <c r="T26" s="419"/>
      <c r="U26" s="419"/>
      <c r="V26" s="419"/>
      <c r="W26" s="419"/>
      <c r="AO26" s="312"/>
      <c r="AP26" s="414"/>
      <c r="AQ26" s="410"/>
      <c r="AR26" s="411"/>
      <c r="AS26" s="411"/>
      <c r="AT26" s="411"/>
      <c r="AU26" s="411"/>
      <c r="AV26" s="411"/>
      <c r="AW26" s="411"/>
      <c r="AX26" s="411"/>
      <c r="AY26" s="411"/>
      <c r="AZ26" s="411"/>
      <c r="BA26" s="411"/>
      <c r="BB26" s="411"/>
      <c r="BC26" s="411"/>
      <c r="BD26" s="449"/>
    </row>
    <row r="27" spans="1:56" ht="15" customHeight="1">
      <c r="A27" s="414"/>
      <c r="B27" s="414"/>
      <c r="C27" s="414"/>
      <c r="D27" s="426"/>
      <c r="E27" s="422"/>
      <c r="F27" s="422"/>
      <c r="G27" s="446"/>
      <c r="H27" s="451"/>
      <c r="I27" s="451"/>
      <c r="J27" s="451"/>
      <c r="K27" s="451"/>
      <c r="L27" s="451"/>
      <c r="M27" s="451"/>
      <c r="N27" s="451"/>
      <c r="O27" s="451"/>
      <c r="P27" s="446"/>
      <c r="Q27" s="446"/>
      <c r="R27" s="446"/>
      <c r="S27" s="419"/>
      <c r="T27" s="419"/>
      <c r="U27" s="419"/>
      <c r="V27" s="419"/>
      <c r="W27" s="419"/>
      <c r="AO27" s="414"/>
      <c r="AP27" s="414"/>
      <c r="AQ27" s="410"/>
      <c r="AR27" s="411"/>
      <c r="AS27" s="411"/>
      <c r="AT27" s="411"/>
      <c r="AU27" s="411"/>
      <c r="AV27" s="450"/>
      <c r="AW27" s="450"/>
      <c r="AX27" s="411"/>
      <c r="AY27" s="411"/>
      <c r="AZ27" s="411"/>
      <c r="BA27" s="411"/>
      <c r="BB27" s="411"/>
      <c r="BC27" s="411"/>
      <c r="BD27" s="449"/>
    </row>
    <row r="28" spans="1:56" ht="15" customHeight="1">
      <c r="A28" s="415"/>
      <c r="B28" s="415"/>
      <c r="C28" s="415"/>
      <c r="D28" s="410"/>
      <c r="E28" s="422"/>
      <c r="F28" s="422"/>
      <c r="G28" s="448"/>
      <c r="H28" s="448"/>
      <c r="I28" s="448"/>
      <c r="J28" s="448"/>
      <c r="K28" s="448"/>
      <c r="L28" s="448"/>
      <c r="M28" s="448"/>
      <c r="N28" s="448"/>
      <c r="O28" s="448"/>
      <c r="P28" s="448"/>
      <c r="Q28" s="448"/>
      <c r="R28" s="448"/>
      <c r="S28" s="419"/>
      <c r="T28" s="419"/>
      <c r="U28" s="419"/>
      <c r="V28" s="419"/>
      <c r="W28" s="419"/>
      <c r="AO28" s="415"/>
      <c r="AP28" s="415"/>
      <c r="AQ28" s="410"/>
      <c r="AR28" s="411"/>
      <c r="AS28" s="411"/>
      <c r="AT28" s="411"/>
      <c r="AU28" s="411"/>
      <c r="AV28" s="411"/>
      <c r="AW28" s="411"/>
      <c r="AX28" s="411"/>
      <c r="AY28" s="411"/>
      <c r="AZ28" s="411"/>
      <c r="BA28" s="411"/>
      <c r="BB28" s="411"/>
      <c r="BC28" s="411"/>
      <c r="BD28" s="449"/>
    </row>
    <row r="29" spans="1:56" ht="15" customHeight="1">
      <c r="A29" s="416"/>
      <c r="B29" s="416"/>
      <c r="C29" s="416"/>
      <c r="D29" s="417"/>
      <c r="E29" s="427"/>
      <c r="F29" s="427"/>
      <c r="G29" s="438"/>
      <c r="H29" s="438"/>
      <c r="I29" s="438"/>
      <c r="J29" s="438"/>
      <c r="K29" s="438"/>
      <c r="L29" s="438"/>
      <c r="M29" s="438"/>
      <c r="N29" s="438"/>
      <c r="O29" s="438"/>
      <c r="P29" s="438"/>
      <c r="Q29" s="438"/>
      <c r="R29" s="438"/>
      <c r="S29" s="419"/>
      <c r="T29" s="419"/>
      <c r="U29" s="419"/>
      <c r="V29" s="419"/>
      <c r="W29" s="419"/>
      <c r="AO29" s="414"/>
      <c r="AP29" s="414"/>
      <c r="AQ29" s="410"/>
      <c r="AR29" s="411"/>
      <c r="AS29" s="411"/>
      <c r="AT29" s="450"/>
      <c r="AU29" s="411"/>
      <c r="AV29" s="411"/>
      <c r="AW29" s="411"/>
      <c r="AX29" s="411"/>
      <c r="AY29" s="411"/>
      <c r="AZ29" s="411"/>
      <c r="BA29" s="411"/>
      <c r="BB29" s="411"/>
      <c r="BC29" s="411"/>
      <c r="BD29" s="449"/>
    </row>
    <row r="30" spans="1:56" ht="15" customHeight="1">
      <c r="S30" s="419"/>
      <c r="T30" s="419"/>
      <c r="U30" s="419"/>
      <c r="V30" s="419"/>
      <c r="W30" s="419"/>
      <c r="AO30" s="187"/>
      <c r="AP30" s="187"/>
      <c r="AQ30" s="363"/>
      <c r="AR30" s="213"/>
      <c r="AS30" s="432"/>
      <c r="AT30" s="433"/>
      <c r="AU30" s="432"/>
      <c r="AV30" s="432"/>
      <c r="AW30" s="433"/>
      <c r="AX30" s="432"/>
      <c r="AY30" s="432"/>
      <c r="AZ30" s="433"/>
      <c r="BA30" s="432"/>
      <c r="BB30" s="432"/>
      <c r="BC30" s="433"/>
      <c r="BD30" s="449"/>
    </row>
    <row r="31" spans="1:56" ht="15" customHeight="1">
      <c r="S31" s="419"/>
      <c r="T31" s="419"/>
      <c r="U31" s="419"/>
      <c r="V31" s="419"/>
      <c r="W31" s="419"/>
      <c r="AO31" s="187"/>
      <c r="AP31" s="187"/>
      <c r="AQ31" s="363"/>
      <c r="AR31" s="187"/>
      <c r="AS31" s="187"/>
      <c r="AT31" s="187"/>
      <c r="AU31" s="213"/>
      <c r="AV31" s="363"/>
      <c r="AW31" s="363"/>
      <c r="AX31" s="363"/>
      <c r="AY31" s="363"/>
      <c r="AZ31" s="449"/>
      <c r="BA31" s="449"/>
      <c r="BB31" s="449"/>
      <c r="BC31" s="449"/>
      <c r="BD31" s="449"/>
    </row>
    <row r="32" spans="1:56" ht="15" customHeight="1">
      <c r="S32" s="419"/>
      <c r="T32" s="419"/>
      <c r="U32" s="419"/>
      <c r="AO32" s="187"/>
      <c r="AP32" s="187"/>
      <c r="AQ32" s="196"/>
      <c r="AR32" s="187"/>
      <c r="AS32" s="187"/>
      <c r="AT32" s="187"/>
      <c r="AU32" s="363"/>
      <c r="AV32" s="363"/>
      <c r="AW32" s="363"/>
      <c r="AX32" s="213"/>
      <c r="AY32" s="363"/>
      <c r="AZ32" s="449"/>
      <c r="BA32" s="449"/>
      <c r="BB32" s="449"/>
      <c r="BC32" s="449"/>
      <c r="BD32" s="449"/>
    </row>
    <row r="33" spans="19:56" ht="15" customHeight="1">
      <c r="S33" s="419"/>
      <c r="T33" s="419"/>
      <c r="U33" s="419"/>
      <c r="AU33" s="437"/>
      <c r="AV33" s="437"/>
      <c r="AW33" s="437"/>
      <c r="AX33" s="437"/>
      <c r="AY33" s="437"/>
      <c r="AZ33" s="419"/>
      <c r="BA33" s="419"/>
      <c r="BB33" s="419"/>
      <c r="BC33" s="419"/>
      <c r="BD33" s="419"/>
    </row>
    <row r="34" spans="19:56" ht="15" customHeight="1">
      <c r="S34" s="419"/>
      <c r="T34" s="419"/>
      <c r="U34" s="419"/>
      <c r="AU34" s="437"/>
      <c r="AV34" s="437"/>
      <c r="AW34" s="437"/>
      <c r="AX34" s="437"/>
      <c r="AY34" s="437"/>
      <c r="AZ34" s="419"/>
      <c r="BA34" s="419"/>
      <c r="BB34" s="419"/>
      <c r="BC34" s="419"/>
    </row>
    <row r="35" spans="19:56" ht="15" customHeight="1">
      <c r="S35" s="419"/>
      <c r="T35" s="419"/>
      <c r="U35" s="419"/>
      <c r="AU35" s="437"/>
      <c r="AV35" s="437"/>
      <c r="AW35" s="437"/>
      <c r="AX35" s="437"/>
      <c r="AY35" s="437"/>
      <c r="AZ35" s="419"/>
    </row>
    <row r="36" spans="19:56" ht="15" customHeight="1">
      <c r="S36" s="419"/>
      <c r="T36" s="419"/>
      <c r="U36" s="419"/>
      <c r="AU36" s="437"/>
      <c r="AV36" s="437"/>
      <c r="AW36" s="437"/>
      <c r="AX36" s="437"/>
      <c r="AY36" s="437"/>
      <c r="AZ36" s="419"/>
    </row>
    <row r="37" spans="19:56" ht="15" customHeight="1">
      <c r="S37" s="419"/>
      <c r="T37" s="419"/>
      <c r="U37" s="419"/>
      <c r="AU37" s="437"/>
      <c r="AV37" s="437"/>
      <c r="AW37" s="437"/>
      <c r="AX37" s="437"/>
      <c r="AY37" s="437"/>
      <c r="AZ37" s="419"/>
    </row>
    <row r="38" spans="19:56">
      <c r="AU38" s="437"/>
      <c r="AV38" s="437"/>
      <c r="AW38" s="437"/>
      <c r="AX38" s="437"/>
      <c r="AY38" s="437"/>
      <c r="AZ38" s="419"/>
    </row>
    <row r="39" spans="19:56">
      <c r="AU39" s="437"/>
      <c r="AV39" s="437"/>
      <c r="AW39" s="437"/>
      <c r="AX39" s="437"/>
      <c r="AY39" s="437"/>
    </row>
    <row r="40" spans="19:56">
      <c r="AU40" s="437"/>
      <c r="AV40" s="437"/>
      <c r="AW40" s="437"/>
      <c r="AX40" s="437"/>
      <c r="AY40" s="437"/>
    </row>
    <row r="41" spans="19:56">
      <c r="AU41" s="437"/>
      <c r="AV41" s="437"/>
      <c r="AW41" s="437"/>
      <c r="AX41" s="437"/>
      <c r="AY41" s="437"/>
    </row>
  </sheetData>
  <pageMargins left="0.7" right="0.7" top="0.75" bottom="0.75" header="0.3" footer="0.3"/>
  <pageSetup paperSize="9" scale="72" orientation="portrait" horizontalDpi="1200"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Q26"/>
  <sheetViews>
    <sheetView showGridLines="0" zoomScaleNormal="100" zoomScaleSheetLayoutView="100" workbookViewId="0">
      <selection activeCell="Q36" sqref="Q36"/>
    </sheetView>
  </sheetViews>
  <sheetFormatPr defaultRowHeight="15.75"/>
  <cols>
    <col min="1" max="1" width="3.375" customWidth="1"/>
    <col min="2" max="2" width="17.875" customWidth="1"/>
    <col min="3" max="3" width="12.375" customWidth="1"/>
    <col min="4" max="4" width="13.875" style="145" customWidth="1"/>
    <col min="5" max="5" width="8.75" style="145"/>
    <col min="6" max="6" width="12.5" style="145" bestFit="1" customWidth="1"/>
    <col min="7" max="7" width="6" style="145" customWidth="1"/>
    <col min="8" max="8" width="6.125" style="145" customWidth="1"/>
    <col min="9" max="9" width="7.5" style="145" customWidth="1"/>
    <col min="10" max="10" width="8.625" style="145" customWidth="1"/>
    <col min="11" max="11" width="8.75" style="145"/>
    <col min="12" max="12" width="11.125" style="145" customWidth="1"/>
  </cols>
  <sheetData>
    <row r="1" spans="1:17" s="183" customFormat="1" ht="18" customHeight="1">
      <c r="A1" s="182" t="s">
        <v>303</v>
      </c>
      <c r="B1" s="133"/>
      <c r="C1" s="133"/>
      <c r="D1" s="140"/>
      <c r="E1" s="140"/>
      <c r="F1" s="140"/>
      <c r="G1" s="277"/>
      <c r="H1" s="277"/>
      <c r="I1" s="277"/>
      <c r="J1" s="277"/>
      <c r="K1" s="277"/>
      <c r="L1" s="181" t="s">
        <v>340</v>
      </c>
      <c r="N1" s="280"/>
      <c r="O1" s="280"/>
      <c r="P1" s="280"/>
    </row>
    <row r="2" spans="1:17" s="302" customFormat="1" ht="13.9" customHeight="1">
      <c r="B2" s="298"/>
      <c r="C2" s="298"/>
      <c r="D2" s="309"/>
      <c r="E2" s="309"/>
      <c r="F2" s="309"/>
      <c r="G2" s="300"/>
      <c r="H2" s="300"/>
      <c r="I2" s="300"/>
      <c r="J2" s="300"/>
      <c r="K2" s="300"/>
      <c r="L2" s="300"/>
      <c r="M2" s="300"/>
      <c r="N2" s="301"/>
      <c r="O2" s="301"/>
      <c r="P2" s="301"/>
      <c r="Q2" s="184"/>
    </row>
    <row r="3" spans="1:17">
      <c r="A3" s="134" t="s">
        <v>305</v>
      </c>
      <c r="B3" s="9"/>
      <c r="C3" s="9"/>
      <c r="D3" s="6"/>
      <c r="E3" s="6"/>
      <c r="F3" s="6"/>
      <c r="G3" s="6"/>
      <c r="H3" s="6"/>
      <c r="I3" s="6"/>
      <c r="J3" s="6"/>
      <c r="K3" s="6"/>
      <c r="L3" s="392" t="s">
        <v>365</v>
      </c>
    </row>
    <row r="4" spans="1:17">
      <c r="A4" s="290" t="s">
        <v>296</v>
      </c>
      <c r="B4" s="303"/>
      <c r="C4" s="289" t="s">
        <v>297</v>
      </c>
      <c r="D4" s="290" t="s">
        <v>306</v>
      </c>
      <c r="E4" s="291" t="s">
        <v>249</v>
      </c>
      <c r="F4" s="307" t="s">
        <v>312</v>
      </c>
      <c r="G4" s="307" t="s">
        <v>307</v>
      </c>
      <c r="H4" s="307"/>
      <c r="I4" s="307"/>
      <c r="J4" s="307" t="s">
        <v>250</v>
      </c>
      <c r="K4" s="307" t="s">
        <v>251</v>
      </c>
      <c r="L4" s="291" t="s">
        <v>310</v>
      </c>
    </row>
    <row r="5" spans="1:17">
      <c r="A5" s="214"/>
      <c r="B5" s="304"/>
      <c r="C5" s="305"/>
      <c r="D5" s="276" t="s">
        <v>338</v>
      </c>
      <c r="E5" s="189" t="s">
        <v>252</v>
      </c>
      <c r="F5" s="190" t="s">
        <v>253</v>
      </c>
      <c r="G5" s="308" t="s">
        <v>254</v>
      </c>
      <c r="H5" s="308" t="s">
        <v>253</v>
      </c>
      <c r="I5" s="308" t="s">
        <v>255</v>
      </c>
      <c r="J5" s="339" t="s">
        <v>308</v>
      </c>
      <c r="K5" s="339" t="s">
        <v>309</v>
      </c>
      <c r="L5" s="190" t="s">
        <v>311</v>
      </c>
    </row>
    <row r="6" spans="1:17" ht="6.75" customHeight="1">
      <c r="A6" s="146"/>
      <c r="B6" s="147"/>
      <c r="C6" s="306"/>
      <c r="D6" s="147"/>
      <c r="E6" s="148"/>
      <c r="F6" s="149"/>
      <c r="G6" s="149"/>
      <c r="H6" s="150"/>
      <c r="I6" s="150"/>
      <c r="J6" s="151"/>
      <c r="K6" s="151"/>
      <c r="L6" s="340"/>
    </row>
    <row r="7" spans="1:17" s="345" customFormat="1">
      <c r="A7" s="45"/>
      <c r="B7" s="45"/>
      <c r="C7" s="45"/>
      <c r="D7" s="156"/>
      <c r="E7" s="195"/>
      <c r="F7" s="149"/>
      <c r="G7" s="149"/>
      <c r="H7" s="149"/>
      <c r="I7" s="150"/>
      <c r="J7" s="150"/>
      <c r="K7" s="150"/>
      <c r="L7" s="149"/>
      <c r="M7"/>
    </row>
    <row r="8" spans="1:17" s="345" customFormat="1">
      <c r="A8" s="45"/>
      <c r="B8" s="46"/>
      <c r="C8" s="45"/>
      <c r="D8" s="157"/>
      <c r="E8" s="195"/>
      <c r="F8" s="149"/>
      <c r="G8" s="149"/>
      <c r="H8" s="149"/>
      <c r="I8" s="150"/>
      <c r="J8" s="150"/>
      <c r="K8" s="150"/>
      <c r="L8" s="149"/>
      <c r="M8"/>
    </row>
    <row r="9" spans="1:17" s="345" customFormat="1">
      <c r="A9" s="45"/>
      <c r="B9" s="46"/>
      <c r="C9" s="45"/>
      <c r="D9" s="157"/>
      <c r="E9" s="195"/>
      <c r="F9" s="149"/>
      <c r="G9" s="149"/>
      <c r="H9" s="149"/>
      <c r="I9" s="150"/>
      <c r="J9" s="150"/>
      <c r="K9" s="150"/>
      <c r="L9" s="149"/>
      <c r="M9"/>
    </row>
    <row r="10" spans="1:17" s="345" customFormat="1">
      <c r="A10" s="45"/>
      <c r="B10" s="45"/>
      <c r="C10" s="45"/>
      <c r="D10" s="156"/>
      <c r="E10" s="195"/>
      <c r="F10" s="149"/>
      <c r="G10" s="149"/>
      <c r="H10" s="149"/>
      <c r="I10" s="150"/>
      <c r="J10" s="150"/>
      <c r="K10" s="150"/>
      <c r="L10" s="149"/>
      <c r="M10"/>
    </row>
    <row r="11" spans="1:17" s="345" customFormat="1">
      <c r="A11" s="47"/>
      <c r="B11" s="47"/>
      <c r="C11" s="47"/>
      <c r="D11" s="157"/>
      <c r="E11" s="195"/>
      <c r="F11" s="149"/>
      <c r="G11" s="149"/>
      <c r="H11" s="149"/>
      <c r="I11" s="150"/>
      <c r="J11" s="150"/>
      <c r="K11" s="150"/>
      <c r="L11" s="149"/>
      <c r="M11"/>
    </row>
    <row r="12" spans="1:17" s="345" customFormat="1">
      <c r="A12" s="45"/>
      <c r="B12" s="45"/>
      <c r="C12" s="45"/>
      <c r="D12" s="156"/>
      <c r="E12" s="195"/>
      <c r="F12" s="149"/>
      <c r="G12" s="149"/>
      <c r="H12" s="149"/>
      <c r="I12" s="150"/>
      <c r="J12" s="150"/>
      <c r="K12" s="150"/>
      <c r="L12" s="149"/>
      <c r="M12"/>
    </row>
    <row r="13" spans="1:17" s="345" customFormat="1">
      <c r="A13" s="47"/>
      <c r="B13" s="45"/>
      <c r="C13" s="45"/>
      <c r="D13" s="156"/>
      <c r="E13" s="195"/>
      <c r="F13" s="149"/>
      <c r="G13" s="149"/>
      <c r="H13" s="149"/>
      <c r="I13" s="150"/>
      <c r="J13" s="150"/>
      <c r="K13" s="150"/>
      <c r="L13" s="149"/>
      <c r="M13"/>
    </row>
    <row r="14" spans="1:17" s="345" customFormat="1">
      <c r="A14" s="45"/>
      <c r="B14" s="45"/>
      <c r="C14" s="45"/>
      <c r="D14" s="156"/>
      <c r="E14" s="195"/>
      <c r="F14" s="149"/>
      <c r="G14" s="149"/>
      <c r="H14" s="149"/>
      <c r="I14" s="150"/>
      <c r="J14" s="150"/>
      <c r="K14" s="150"/>
      <c r="L14" s="149"/>
      <c r="M14"/>
    </row>
    <row r="15" spans="1:17" s="345" customFormat="1">
      <c r="A15" s="45"/>
      <c r="B15" s="45"/>
      <c r="C15" s="45"/>
      <c r="D15" s="156"/>
      <c r="E15" s="195"/>
      <c r="F15" s="149"/>
      <c r="G15" s="149"/>
      <c r="H15" s="149"/>
      <c r="I15" s="150"/>
      <c r="J15" s="150"/>
      <c r="K15" s="150"/>
      <c r="L15" s="149"/>
      <c r="M15"/>
    </row>
    <row r="16" spans="1:17" s="345" customFormat="1">
      <c r="A16" s="45"/>
      <c r="B16" s="45"/>
      <c r="C16" s="45"/>
      <c r="D16" s="156"/>
      <c r="E16" s="195"/>
      <c r="F16" s="149"/>
      <c r="G16" s="149"/>
      <c r="H16" s="149"/>
      <c r="I16" s="150"/>
      <c r="J16" s="150"/>
      <c r="K16" s="150"/>
      <c r="L16" s="149"/>
      <c r="M16"/>
    </row>
    <row r="17" spans="1:14" s="345" customFormat="1">
      <c r="A17" s="45"/>
      <c r="B17" s="47"/>
      <c r="C17" s="47"/>
      <c r="D17" s="157"/>
      <c r="E17" s="195"/>
      <c r="F17" s="149"/>
      <c r="G17" s="149"/>
      <c r="H17" s="149"/>
      <c r="I17" s="150"/>
      <c r="J17" s="150"/>
      <c r="K17" s="150"/>
      <c r="L17" s="149"/>
      <c r="M17"/>
    </row>
    <row r="18" spans="1:14" s="345" customFormat="1">
      <c r="A18" s="45"/>
      <c r="B18" s="45"/>
      <c r="C18" s="45"/>
      <c r="D18" s="156"/>
      <c r="E18" s="195"/>
      <c r="F18" s="149"/>
      <c r="G18" s="149"/>
      <c r="H18" s="149"/>
      <c r="I18" s="150"/>
      <c r="J18" s="150"/>
      <c r="K18" s="150"/>
      <c r="L18" s="149"/>
      <c r="M18"/>
    </row>
    <row r="19" spans="1:14" s="345" customFormat="1">
      <c r="A19" s="45"/>
      <c r="B19" s="45"/>
      <c r="C19" s="45"/>
      <c r="D19" s="156"/>
      <c r="E19" s="195"/>
      <c r="F19" s="149"/>
      <c r="G19" s="149"/>
      <c r="H19" s="149"/>
      <c r="I19" s="150"/>
      <c r="J19" s="150"/>
      <c r="K19" s="150"/>
      <c r="L19" s="149"/>
      <c r="M19"/>
    </row>
    <row r="20" spans="1:14" s="345" customFormat="1">
      <c r="A20" s="45"/>
      <c r="B20" s="45"/>
      <c r="C20" s="45"/>
      <c r="D20" s="156"/>
      <c r="E20" s="195"/>
      <c r="F20" s="149"/>
      <c r="G20" s="149"/>
      <c r="H20" s="149"/>
      <c r="I20" s="150"/>
      <c r="J20" s="150"/>
      <c r="K20" s="150"/>
      <c r="L20" s="149"/>
      <c r="M20"/>
    </row>
    <row r="21" spans="1:14" s="345" customFormat="1">
      <c r="A21" s="47"/>
      <c r="B21" s="47"/>
      <c r="C21" s="48"/>
      <c r="D21" s="157"/>
      <c r="E21" s="195"/>
      <c r="F21" s="149"/>
      <c r="G21" s="149"/>
      <c r="H21" s="149"/>
      <c r="I21" s="150"/>
      <c r="J21" s="150"/>
      <c r="K21" s="150"/>
      <c r="L21" s="149"/>
      <c r="M21"/>
    </row>
    <row r="22" spans="1:14" s="345" customFormat="1">
      <c r="A22" s="47"/>
      <c r="B22" s="47"/>
      <c r="C22" s="47"/>
      <c r="D22" s="157"/>
      <c r="E22" s="195"/>
      <c r="F22" s="149"/>
      <c r="G22" s="149"/>
      <c r="H22" s="149"/>
      <c r="I22" s="150"/>
      <c r="J22" s="150"/>
      <c r="K22" s="150"/>
      <c r="L22" s="149"/>
      <c r="M22" s="453"/>
    </row>
    <row r="23" spans="1:14">
      <c r="A23" s="152"/>
      <c r="B23" s="207" t="s">
        <v>291</v>
      </c>
      <c r="C23" s="155"/>
      <c r="D23" s="337"/>
      <c r="E23" s="310"/>
      <c r="F23" s="310"/>
      <c r="G23" s="310"/>
      <c r="H23" s="310"/>
      <c r="I23" s="310"/>
      <c r="J23" s="310"/>
      <c r="K23" s="310"/>
      <c r="L23" s="310"/>
      <c r="M23" s="454"/>
    </row>
    <row r="24" spans="1:14">
      <c r="A24" s="152"/>
      <c r="B24" s="208" t="s">
        <v>256</v>
      </c>
      <c r="C24" s="208"/>
      <c r="D24" s="337"/>
      <c r="E24" s="310"/>
      <c r="F24" s="310"/>
      <c r="G24" s="310"/>
      <c r="H24" s="310"/>
      <c r="I24" s="310"/>
      <c r="J24" s="310"/>
      <c r="K24" s="310"/>
      <c r="L24" s="310"/>
      <c r="N24" s="130"/>
    </row>
    <row r="25" spans="1:14">
      <c r="A25" s="153"/>
      <c r="B25" s="208" t="s">
        <v>257</v>
      </c>
      <c r="C25" s="154"/>
      <c r="D25" s="337"/>
      <c r="E25" s="310"/>
      <c r="F25" s="310"/>
      <c r="G25" s="310"/>
      <c r="H25" s="310"/>
      <c r="I25" s="317"/>
      <c r="J25" s="310"/>
      <c r="K25" s="310"/>
      <c r="L25" s="310"/>
    </row>
    <row r="26" spans="1:14">
      <c r="A26" s="205"/>
      <c r="B26" s="209" t="s">
        <v>258</v>
      </c>
      <c r="C26" s="206"/>
      <c r="D26" s="338"/>
      <c r="E26" s="311"/>
      <c r="F26" s="311"/>
      <c r="G26" s="311"/>
      <c r="H26" s="311"/>
      <c r="I26" s="311"/>
      <c r="J26" s="311"/>
      <c r="K26" s="311"/>
      <c r="L26" s="311"/>
      <c r="N26" s="130"/>
    </row>
  </sheetData>
  <pageMargins left="0.70866141732283472" right="0.70866141732283472" top="0.74803149606299213" bottom="0.74803149606299213" header="0.31496062992125984" footer="0.31496062992125984"/>
  <pageSetup paperSize="9" scale="95" orientation="landscape" verticalDpi="1200" r:id="rId1"/>
  <headerFooter>
    <oddFooter>&amp;C&amp;"Arial,Normal"&amp;10NBR Nordic Beet Research</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1"/>
  <dimension ref="A1"/>
  <sheetViews>
    <sheetView workbookViewId="0">
      <selection activeCell="P28" sqref="P28"/>
    </sheetView>
  </sheetViews>
  <sheetFormatPr defaultRowHeight="15.75"/>
  <sheetData/>
  <pageMargins left="0.7" right="0.7" top="0.75" bottom="0.75"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C94"/>
  <sheetViews>
    <sheetView zoomScaleNormal="100" workbookViewId="0">
      <selection activeCell="O1" sqref="O1:O1048576"/>
    </sheetView>
  </sheetViews>
  <sheetFormatPr defaultRowHeight="12.75"/>
  <cols>
    <col min="1" max="1" width="8.625" style="594" customWidth="1"/>
    <col min="2" max="5" width="8.375" style="594" customWidth="1"/>
    <col min="6" max="14" width="8.125" style="707" customWidth="1"/>
    <col min="15" max="15" width="3.75" style="597" customWidth="1"/>
    <col min="16" max="16" width="8.625" style="594" customWidth="1"/>
    <col min="17" max="20" width="7.625" style="594" customWidth="1"/>
    <col min="21" max="24" width="9.5" style="707" customWidth="1"/>
    <col min="25" max="28" width="10.375" style="707" customWidth="1"/>
    <col min="29" max="16384" width="9" style="593"/>
  </cols>
  <sheetData>
    <row r="1" spans="1:29">
      <c r="A1" s="691"/>
      <c r="B1" s="684"/>
      <c r="C1" s="684"/>
      <c r="D1" s="684"/>
      <c r="E1" s="684"/>
      <c r="F1" s="715"/>
      <c r="G1" s="715"/>
      <c r="H1" s="715"/>
      <c r="I1" s="715"/>
      <c r="J1" s="715"/>
      <c r="K1" s="715"/>
      <c r="L1" s="715"/>
      <c r="M1" s="715"/>
      <c r="N1" s="715"/>
      <c r="P1" s="684"/>
      <c r="Q1" s="684"/>
      <c r="R1" s="684"/>
      <c r="S1" s="684"/>
      <c r="T1" s="684"/>
      <c r="U1" s="715"/>
      <c r="V1" s="715"/>
      <c r="W1" s="715"/>
      <c r="X1" s="715"/>
      <c r="Y1" s="715"/>
      <c r="Z1" s="715"/>
      <c r="AA1" s="715"/>
      <c r="AB1" s="716"/>
    </row>
    <row r="2" spans="1:29">
      <c r="A2" s="737"/>
      <c r="B2" s="597" t="s">
        <v>692</v>
      </c>
      <c r="C2" s="597"/>
      <c r="D2" s="597"/>
      <c r="E2" s="597"/>
      <c r="F2" s="730"/>
      <c r="G2" s="730"/>
      <c r="H2" s="730"/>
      <c r="I2" s="730"/>
      <c r="J2" s="730"/>
      <c r="K2" s="730"/>
      <c r="L2" s="730"/>
      <c r="M2" s="730"/>
      <c r="N2" s="730"/>
      <c r="P2" s="709"/>
      <c r="Q2" s="597" t="s">
        <v>692</v>
      </c>
      <c r="R2" s="597"/>
      <c r="S2" s="597"/>
      <c r="T2" s="597"/>
      <c r="U2" s="730"/>
      <c r="V2" s="730"/>
      <c r="W2" s="730"/>
      <c r="X2" s="730"/>
      <c r="Y2" s="730"/>
      <c r="Z2" s="730"/>
      <c r="AA2" s="730"/>
      <c r="AB2" s="738"/>
    </row>
    <row r="3" spans="1:29" ht="12.75" customHeight="1">
      <c r="A3" s="878"/>
      <c r="B3" s="690" t="s">
        <v>7</v>
      </c>
      <c r="C3" s="687"/>
      <c r="D3" s="690" t="s">
        <v>9</v>
      </c>
      <c r="E3" s="687"/>
      <c r="F3" s="714"/>
      <c r="G3" s="715"/>
      <c r="H3" s="715"/>
      <c r="I3" s="715"/>
      <c r="J3" s="715"/>
      <c r="K3" s="715"/>
      <c r="L3" s="715"/>
      <c r="M3" s="715"/>
      <c r="N3" s="715"/>
      <c r="P3" s="888"/>
      <c r="Q3" s="880" t="s">
        <v>7</v>
      </c>
      <c r="R3" s="687"/>
      <c r="S3" s="880" t="s">
        <v>9</v>
      </c>
      <c r="T3" s="729"/>
      <c r="U3" s="714"/>
      <c r="V3" s="715"/>
      <c r="W3" s="715"/>
      <c r="X3" s="715"/>
      <c r="Y3" s="714"/>
      <c r="Z3" s="715"/>
      <c r="AA3" s="715"/>
      <c r="AB3" s="716"/>
      <c r="AC3" s="730"/>
    </row>
    <row r="4" spans="1:29" s="598" customFormat="1" ht="12.75" customHeight="1">
      <c r="A4" s="878" t="s">
        <v>474</v>
      </c>
      <c r="B4" s="688" t="s">
        <v>686</v>
      </c>
      <c r="C4" s="689" t="s">
        <v>687</v>
      </c>
      <c r="D4" s="688" t="s">
        <v>686</v>
      </c>
      <c r="E4" s="689" t="s">
        <v>687</v>
      </c>
      <c r="F4" s="717" t="s">
        <v>626</v>
      </c>
      <c r="G4" s="703" t="s">
        <v>623</v>
      </c>
      <c r="H4" s="703" t="s">
        <v>624</v>
      </c>
      <c r="I4" s="703" t="s">
        <v>625</v>
      </c>
      <c r="J4" s="703" t="s">
        <v>682</v>
      </c>
      <c r="K4" s="703" t="s">
        <v>630</v>
      </c>
      <c r="L4" s="703" t="s">
        <v>631</v>
      </c>
      <c r="M4" s="703" t="s">
        <v>632</v>
      </c>
      <c r="N4" s="703" t="s">
        <v>683</v>
      </c>
      <c r="O4" s="709"/>
      <c r="P4" s="888" t="s">
        <v>474</v>
      </c>
      <c r="Q4" s="688" t="s">
        <v>686</v>
      </c>
      <c r="R4" s="689" t="s">
        <v>687</v>
      </c>
      <c r="S4" s="688" t="s">
        <v>686</v>
      </c>
      <c r="T4" s="599" t="s">
        <v>687</v>
      </c>
      <c r="U4" s="732" t="s">
        <v>627</v>
      </c>
      <c r="V4" s="731" t="s">
        <v>628</v>
      </c>
      <c r="W4" s="731" t="s">
        <v>629</v>
      </c>
      <c r="X4" s="731" t="s">
        <v>684</v>
      </c>
      <c r="Y4" s="732" t="s">
        <v>620</v>
      </c>
      <c r="Z4" s="731" t="s">
        <v>621</v>
      </c>
      <c r="AA4" s="731" t="s">
        <v>622</v>
      </c>
      <c r="AB4" s="733" t="s">
        <v>685</v>
      </c>
      <c r="AC4" s="731"/>
    </row>
    <row r="5" spans="1:29" ht="12.75" customHeight="1">
      <c r="A5" s="700">
        <v>1</v>
      </c>
      <c r="B5" s="691" t="s">
        <v>6</v>
      </c>
      <c r="C5" s="692" t="s">
        <v>6</v>
      </c>
      <c r="D5" s="691" t="s">
        <v>6</v>
      </c>
      <c r="E5" s="692" t="s">
        <v>6</v>
      </c>
      <c r="F5" s="734">
        <v>106.19212962963</v>
      </c>
      <c r="G5" s="735">
        <v>0</v>
      </c>
      <c r="H5" s="735">
        <v>0.75</v>
      </c>
      <c r="I5" s="735">
        <v>12.5</v>
      </c>
      <c r="J5" s="736" t="s">
        <v>6</v>
      </c>
      <c r="K5" s="720">
        <v>6.25</v>
      </c>
      <c r="L5" s="720">
        <v>30</v>
      </c>
      <c r="M5" s="720">
        <v>55</v>
      </c>
      <c r="N5" s="720" t="s">
        <v>6</v>
      </c>
      <c r="O5" s="710"/>
      <c r="P5" s="597">
        <v>1</v>
      </c>
      <c r="Q5" s="691" t="s">
        <v>6</v>
      </c>
      <c r="R5" s="692" t="s">
        <v>6</v>
      </c>
      <c r="S5" s="691" t="s">
        <v>6</v>
      </c>
      <c r="T5" s="684" t="s">
        <v>6</v>
      </c>
      <c r="U5" s="734">
        <v>0</v>
      </c>
      <c r="V5" s="735">
        <v>1</v>
      </c>
      <c r="W5" s="735">
        <v>31.25</v>
      </c>
      <c r="X5" s="736" t="s">
        <v>6</v>
      </c>
      <c r="Y5" s="734">
        <v>0</v>
      </c>
      <c r="Z5" s="735">
        <v>0.75</v>
      </c>
      <c r="AA5" s="735">
        <v>15.75</v>
      </c>
      <c r="AB5" s="736" t="s">
        <v>6</v>
      </c>
      <c r="AC5" s="720"/>
    </row>
    <row r="6" spans="1:29" ht="12.75" customHeight="1">
      <c r="A6" s="700">
        <v>2</v>
      </c>
      <c r="B6" s="693" t="s">
        <v>688</v>
      </c>
      <c r="C6" s="694">
        <v>0.3</v>
      </c>
      <c r="D6" s="700" t="s">
        <v>6</v>
      </c>
      <c r="E6" s="695" t="s">
        <v>6</v>
      </c>
      <c r="F6" s="719">
        <v>106.481481481481</v>
      </c>
      <c r="G6" s="720">
        <v>0</v>
      </c>
      <c r="H6" s="720">
        <v>0</v>
      </c>
      <c r="I6" s="720">
        <v>4</v>
      </c>
      <c r="J6" s="721" t="s">
        <v>6</v>
      </c>
      <c r="K6" s="720">
        <v>1.5</v>
      </c>
      <c r="L6" s="720">
        <v>10.75</v>
      </c>
      <c r="M6" s="720">
        <v>35</v>
      </c>
      <c r="N6" s="720" t="s">
        <v>6</v>
      </c>
      <c r="O6" s="710"/>
      <c r="P6" s="597">
        <v>2</v>
      </c>
      <c r="Q6" s="693" t="s">
        <v>688</v>
      </c>
      <c r="R6" s="694">
        <v>0.3</v>
      </c>
      <c r="S6" s="700" t="s">
        <v>6</v>
      </c>
      <c r="T6" s="597" t="s">
        <v>6</v>
      </c>
      <c r="U6" s="719">
        <v>0.25</v>
      </c>
      <c r="V6" s="720">
        <v>0.25</v>
      </c>
      <c r="W6" s="720">
        <v>2</v>
      </c>
      <c r="X6" s="721" t="s">
        <v>6</v>
      </c>
      <c r="Y6" s="719">
        <v>0.25</v>
      </c>
      <c r="Z6" s="720">
        <v>0.25</v>
      </c>
      <c r="AA6" s="720">
        <v>8.5</v>
      </c>
      <c r="AB6" s="721" t="s">
        <v>6</v>
      </c>
      <c r="AC6" s="720"/>
    </row>
    <row r="7" spans="1:29" ht="12.75" customHeight="1">
      <c r="A7" s="700">
        <v>3</v>
      </c>
      <c r="B7" s="693" t="s">
        <v>688</v>
      </c>
      <c r="C7" s="694">
        <v>0.3</v>
      </c>
      <c r="D7" s="693" t="s">
        <v>688</v>
      </c>
      <c r="E7" s="694">
        <v>0.3</v>
      </c>
      <c r="F7" s="719">
        <v>108.79629629629601</v>
      </c>
      <c r="G7" s="720">
        <v>0</v>
      </c>
      <c r="H7" s="720">
        <v>0</v>
      </c>
      <c r="I7" s="720">
        <v>3</v>
      </c>
      <c r="J7" s="721" t="s">
        <v>6</v>
      </c>
      <c r="K7" s="720">
        <v>2.5</v>
      </c>
      <c r="L7" s="720">
        <v>10</v>
      </c>
      <c r="M7" s="720">
        <v>27.5</v>
      </c>
      <c r="N7" s="720" t="s">
        <v>6</v>
      </c>
      <c r="O7" s="710"/>
      <c r="P7" s="597">
        <v>3</v>
      </c>
      <c r="Q7" s="693" t="s">
        <v>688</v>
      </c>
      <c r="R7" s="694">
        <v>0.3</v>
      </c>
      <c r="S7" s="693" t="s">
        <v>688</v>
      </c>
      <c r="T7" s="596">
        <v>0.3</v>
      </c>
      <c r="U7" s="719">
        <v>0</v>
      </c>
      <c r="V7" s="720">
        <v>0.5</v>
      </c>
      <c r="W7" s="720">
        <v>1.25</v>
      </c>
      <c r="X7" s="721" t="s">
        <v>6</v>
      </c>
      <c r="Y7" s="719">
        <v>0</v>
      </c>
      <c r="Z7" s="720">
        <v>1</v>
      </c>
      <c r="AA7" s="720">
        <v>16.5</v>
      </c>
      <c r="AB7" s="721" t="s">
        <v>6</v>
      </c>
      <c r="AC7" s="720"/>
    </row>
    <row r="8" spans="1:29" ht="12.75" customHeight="1">
      <c r="A8" s="700">
        <v>4</v>
      </c>
      <c r="B8" s="693" t="s">
        <v>688</v>
      </c>
      <c r="C8" s="695">
        <v>0.6</v>
      </c>
      <c r="D8" s="700" t="s">
        <v>6</v>
      </c>
      <c r="E8" s="695" t="s">
        <v>6</v>
      </c>
      <c r="F8" s="719">
        <v>107.06018518518501</v>
      </c>
      <c r="G8" s="720">
        <v>0</v>
      </c>
      <c r="H8" s="720">
        <v>0</v>
      </c>
      <c r="I8" s="720">
        <v>3</v>
      </c>
      <c r="J8" s="721" t="s">
        <v>6</v>
      </c>
      <c r="K8" s="720">
        <v>1.25</v>
      </c>
      <c r="L8" s="720">
        <v>7.25</v>
      </c>
      <c r="M8" s="720">
        <v>27.5</v>
      </c>
      <c r="N8" s="720" t="s">
        <v>6</v>
      </c>
      <c r="O8" s="710"/>
      <c r="P8" s="597">
        <v>4</v>
      </c>
      <c r="Q8" s="693" t="s">
        <v>688</v>
      </c>
      <c r="R8" s="695">
        <v>0.6</v>
      </c>
      <c r="S8" s="700" t="s">
        <v>6</v>
      </c>
      <c r="T8" s="597" t="s">
        <v>6</v>
      </c>
      <c r="U8" s="719">
        <v>0</v>
      </c>
      <c r="V8" s="720">
        <v>0.5</v>
      </c>
      <c r="W8" s="720">
        <v>6.75</v>
      </c>
      <c r="X8" s="721" t="s">
        <v>6</v>
      </c>
      <c r="Y8" s="719">
        <v>0</v>
      </c>
      <c r="Z8" s="720">
        <v>0.5</v>
      </c>
      <c r="AA8" s="720">
        <v>9.75</v>
      </c>
      <c r="AB8" s="721" t="s">
        <v>6</v>
      </c>
      <c r="AC8" s="720"/>
    </row>
    <row r="9" spans="1:29" ht="12.75" customHeight="1">
      <c r="A9" s="700">
        <v>5</v>
      </c>
      <c r="B9" s="693" t="s">
        <v>688</v>
      </c>
      <c r="C9" s="695">
        <v>0.6</v>
      </c>
      <c r="D9" s="693" t="s">
        <v>688</v>
      </c>
      <c r="E9" s="695">
        <v>0.6</v>
      </c>
      <c r="F9" s="719">
        <v>106.19212962963</v>
      </c>
      <c r="G9" s="720">
        <v>0</v>
      </c>
      <c r="H9" s="720">
        <v>0</v>
      </c>
      <c r="I9" s="720">
        <v>3</v>
      </c>
      <c r="J9" s="721" t="s">
        <v>6</v>
      </c>
      <c r="K9" s="720">
        <v>1</v>
      </c>
      <c r="L9" s="720">
        <v>2.75</v>
      </c>
      <c r="M9" s="720">
        <v>15</v>
      </c>
      <c r="N9" s="720" t="s">
        <v>6</v>
      </c>
      <c r="O9" s="710"/>
      <c r="P9" s="597">
        <v>5</v>
      </c>
      <c r="Q9" s="693" t="s">
        <v>688</v>
      </c>
      <c r="R9" s="695">
        <v>0.6</v>
      </c>
      <c r="S9" s="693" t="s">
        <v>688</v>
      </c>
      <c r="T9" s="597">
        <v>0.6</v>
      </c>
      <c r="U9" s="719">
        <v>0</v>
      </c>
      <c r="V9" s="720">
        <v>0.25</v>
      </c>
      <c r="W9" s="720">
        <v>1.5</v>
      </c>
      <c r="X9" s="721" t="s">
        <v>6</v>
      </c>
      <c r="Y9" s="719">
        <v>0</v>
      </c>
      <c r="Z9" s="720">
        <v>2</v>
      </c>
      <c r="AA9" s="720">
        <v>23.75</v>
      </c>
      <c r="AB9" s="721" t="s">
        <v>6</v>
      </c>
      <c r="AC9" s="720"/>
    </row>
    <row r="10" spans="1:29" ht="12.75" customHeight="1">
      <c r="A10" s="700">
        <v>6</v>
      </c>
      <c r="B10" s="696" t="s">
        <v>689</v>
      </c>
      <c r="C10" s="697" t="s">
        <v>48</v>
      </c>
      <c r="D10" s="696" t="s">
        <v>689</v>
      </c>
      <c r="E10" s="697" t="s">
        <v>48</v>
      </c>
      <c r="F10" s="719">
        <v>106.770833333333</v>
      </c>
      <c r="G10" s="720">
        <v>0</v>
      </c>
      <c r="H10" s="720">
        <v>0</v>
      </c>
      <c r="I10" s="720">
        <v>3</v>
      </c>
      <c r="J10" s="721" t="s">
        <v>6</v>
      </c>
      <c r="K10" s="720">
        <v>1.25</v>
      </c>
      <c r="L10" s="720">
        <v>3</v>
      </c>
      <c r="M10" s="720">
        <v>12.5</v>
      </c>
      <c r="N10" s="720" t="s">
        <v>6</v>
      </c>
      <c r="O10" s="710"/>
      <c r="P10" s="597">
        <v>6</v>
      </c>
      <c r="Q10" s="696" t="s">
        <v>689</v>
      </c>
      <c r="R10" s="697" t="s">
        <v>48</v>
      </c>
      <c r="S10" s="696" t="s">
        <v>689</v>
      </c>
      <c r="T10" s="519" t="s">
        <v>48</v>
      </c>
      <c r="U10" s="719">
        <v>0</v>
      </c>
      <c r="V10" s="720">
        <v>0.25</v>
      </c>
      <c r="W10" s="720">
        <v>1.25</v>
      </c>
      <c r="X10" s="721" t="s">
        <v>6</v>
      </c>
      <c r="Y10" s="719">
        <v>0</v>
      </c>
      <c r="Z10" s="720">
        <v>1.25</v>
      </c>
      <c r="AA10" s="720">
        <v>9.5</v>
      </c>
      <c r="AB10" s="721" t="s">
        <v>6</v>
      </c>
      <c r="AC10" s="720"/>
    </row>
    <row r="11" spans="1:29" ht="12.75" customHeight="1">
      <c r="A11" s="700">
        <v>7</v>
      </c>
      <c r="B11" s="696" t="s">
        <v>689</v>
      </c>
      <c r="C11" s="695" t="s">
        <v>47</v>
      </c>
      <c r="D11" s="696" t="s">
        <v>689</v>
      </c>
      <c r="E11" s="695" t="s">
        <v>47</v>
      </c>
      <c r="F11" s="719">
        <v>105.32407407407401</v>
      </c>
      <c r="G11" s="720">
        <v>0</v>
      </c>
      <c r="H11" s="720">
        <v>0</v>
      </c>
      <c r="I11" s="720">
        <v>0.749999999999999</v>
      </c>
      <c r="J11" s="721" t="s">
        <v>6</v>
      </c>
      <c r="K11" s="720">
        <v>1</v>
      </c>
      <c r="L11" s="720">
        <v>2</v>
      </c>
      <c r="M11" s="720">
        <v>8.25</v>
      </c>
      <c r="N11" s="720" t="s">
        <v>6</v>
      </c>
      <c r="O11" s="710"/>
      <c r="P11" s="597">
        <v>7</v>
      </c>
      <c r="Q11" s="696" t="s">
        <v>689</v>
      </c>
      <c r="R11" s="695" t="s">
        <v>47</v>
      </c>
      <c r="S11" s="696" t="s">
        <v>689</v>
      </c>
      <c r="T11" s="597" t="s">
        <v>47</v>
      </c>
      <c r="U11" s="719">
        <v>0</v>
      </c>
      <c r="V11" s="720">
        <v>0.25</v>
      </c>
      <c r="W11" s="720">
        <v>1</v>
      </c>
      <c r="X11" s="721" t="s">
        <v>6</v>
      </c>
      <c r="Y11" s="719">
        <v>0</v>
      </c>
      <c r="Z11" s="720">
        <v>0.75</v>
      </c>
      <c r="AA11" s="720">
        <v>3.75</v>
      </c>
      <c r="AB11" s="721" t="s">
        <v>6</v>
      </c>
      <c r="AC11" s="720"/>
    </row>
    <row r="12" spans="1:29" ht="12.75" customHeight="1">
      <c r="A12" s="700">
        <v>8</v>
      </c>
      <c r="B12" s="696" t="s">
        <v>690</v>
      </c>
      <c r="C12" s="695">
        <v>0.4</v>
      </c>
      <c r="D12" s="700" t="s">
        <v>6</v>
      </c>
      <c r="E12" s="695" t="s">
        <v>6</v>
      </c>
      <c r="F12" s="719">
        <v>107.349537037037</v>
      </c>
      <c r="G12" s="720">
        <v>0</v>
      </c>
      <c r="H12" s="720">
        <v>0</v>
      </c>
      <c r="I12" s="720">
        <v>3.5</v>
      </c>
      <c r="J12" s="721" t="s">
        <v>6</v>
      </c>
      <c r="K12" s="720">
        <v>1.5</v>
      </c>
      <c r="L12" s="720">
        <v>14.25</v>
      </c>
      <c r="M12" s="720">
        <v>35</v>
      </c>
      <c r="N12" s="720" t="s">
        <v>6</v>
      </c>
      <c r="O12" s="710"/>
      <c r="P12" s="597">
        <v>8</v>
      </c>
      <c r="Q12" s="696" t="s">
        <v>690</v>
      </c>
      <c r="R12" s="695">
        <v>0.4</v>
      </c>
      <c r="S12" s="700" t="s">
        <v>6</v>
      </c>
      <c r="T12" s="597" t="s">
        <v>6</v>
      </c>
      <c r="U12" s="719">
        <v>0</v>
      </c>
      <c r="V12" s="720">
        <v>0.5</v>
      </c>
      <c r="W12" s="720">
        <v>2</v>
      </c>
      <c r="X12" s="721" t="s">
        <v>6</v>
      </c>
      <c r="Y12" s="719">
        <v>0</v>
      </c>
      <c r="Z12" s="720">
        <v>0.25</v>
      </c>
      <c r="AA12" s="720">
        <v>0.750000000000001</v>
      </c>
      <c r="AB12" s="721" t="s">
        <v>6</v>
      </c>
      <c r="AC12" s="720"/>
    </row>
    <row r="13" spans="1:29" ht="12.75" customHeight="1">
      <c r="A13" s="700">
        <v>9</v>
      </c>
      <c r="B13" s="696" t="s">
        <v>690</v>
      </c>
      <c r="C13" s="697">
        <v>0.4</v>
      </c>
      <c r="D13" s="693" t="s">
        <v>688</v>
      </c>
      <c r="E13" s="695">
        <v>0.6</v>
      </c>
      <c r="F13" s="719">
        <v>108.79629629629601</v>
      </c>
      <c r="G13" s="720">
        <v>0</v>
      </c>
      <c r="H13" s="720">
        <v>0</v>
      </c>
      <c r="I13" s="720">
        <v>3</v>
      </c>
      <c r="J13" s="721" t="s">
        <v>6</v>
      </c>
      <c r="K13" s="720">
        <v>1</v>
      </c>
      <c r="L13" s="720">
        <v>5.75</v>
      </c>
      <c r="M13" s="720">
        <v>25</v>
      </c>
      <c r="N13" s="720" t="s">
        <v>6</v>
      </c>
      <c r="O13" s="710"/>
      <c r="P13" s="597">
        <v>9</v>
      </c>
      <c r="Q13" s="696" t="s">
        <v>690</v>
      </c>
      <c r="R13" s="697">
        <v>0.4</v>
      </c>
      <c r="S13" s="693" t="s">
        <v>688</v>
      </c>
      <c r="T13" s="597">
        <v>0.6</v>
      </c>
      <c r="U13" s="719">
        <v>0</v>
      </c>
      <c r="V13" s="720">
        <v>0.5</v>
      </c>
      <c r="W13" s="720">
        <v>1.5</v>
      </c>
      <c r="X13" s="721" t="s">
        <v>6</v>
      </c>
      <c r="Y13" s="719">
        <v>0</v>
      </c>
      <c r="Z13" s="720">
        <v>1</v>
      </c>
      <c r="AA13" s="720">
        <v>10.75</v>
      </c>
      <c r="AB13" s="721" t="s">
        <v>6</v>
      </c>
      <c r="AC13" s="720"/>
    </row>
    <row r="14" spans="1:29" ht="12.75" customHeight="1">
      <c r="A14" s="700">
        <v>10</v>
      </c>
      <c r="B14" s="698" t="s">
        <v>691</v>
      </c>
      <c r="C14" s="699" t="s">
        <v>362</v>
      </c>
      <c r="D14" s="701" t="s">
        <v>6</v>
      </c>
      <c r="E14" s="702" t="s">
        <v>6</v>
      </c>
      <c r="F14" s="722">
        <v>107.928240740741</v>
      </c>
      <c r="G14" s="723">
        <v>0</v>
      </c>
      <c r="H14" s="723">
        <v>0</v>
      </c>
      <c r="I14" s="723">
        <v>3.5</v>
      </c>
      <c r="J14" s="724" t="s">
        <v>6</v>
      </c>
      <c r="K14" s="720">
        <v>1.25</v>
      </c>
      <c r="L14" s="720">
        <v>5.5</v>
      </c>
      <c r="M14" s="720">
        <v>30</v>
      </c>
      <c r="N14" s="720" t="s">
        <v>6</v>
      </c>
      <c r="O14" s="710"/>
      <c r="P14" s="597">
        <v>10</v>
      </c>
      <c r="Q14" s="698" t="s">
        <v>691</v>
      </c>
      <c r="R14" s="699" t="s">
        <v>362</v>
      </c>
      <c r="S14" s="701" t="s">
        <v>6</v>
      </c>
      <c r="T14" s="595" t="s">
        <v>6</v>
      </c>
      <c r="U14" s="722">
        <v>0</v>
      </c>
      <c r="V14" s="723">
        <v>0.5</v>
      </c>
      <c r="W14" s="723">
        <v>1.75</v>
      </c>
      <c r="X14" s="724" t="s">
        <v>6</v>
      </c>
      <c r="Y14" s="722">
        <v>0</v>
      </c>
      <c r="Z14" s="723">
        <v>1.25</v>
      </c>
      <c r="AA14" s="723">
        <v>15.75</v>
      </c>
      <c r="AB14" s="724" t="s">
        <v>6</v>
      </c>
      <c r="AC14" s="720"/>
    </row>
    <row r="15" spans="1:29" ht="12.75" customHeight="1">
      <c r="A15" s="691" t="s">
        <v>633</v>
      </c>
      <c r="B15" s="684"/>
      <c r="C15" s="684"/>
      <c r="D15" s="684"/>
      <c r="E15" s="684"/>
      <c r="F15" s="704">
        <v>28.201773513592201</v>
      </c>
      <c r="G15" s="704">
        <v>0</v>
      </c>
      <c r="H15" s="704">
        <v>75.675675675675706</v>
      </c>
      <c r="I15" s="704">
        <v>83.391259757278803</v>
      </c>
      <c r="J15" s="704"/>
      <c r="K15" s="704">
        <v>87.709991158267002</v>
      </c>
      <c r="L15" s="704">
        <v>92.782388708889997</v>
      </c>
      <c r="M15" s="704">
        <v>91.942566833115393</v>
      </c>
      <c r="N15" s="704"/>
      <c r="O15" s="685"/>
      <c r="P15" s="684" t="s">
        <v>633</v>
      </c>
      <c r="Q15" s="684"/>
      <c r="R15" s="684"/>
      <c r="S15" s="684"/>
      <c r="T15" s="684"/>
      <c r="U15" s="705">
        <v>30.769230769230798</v>
      </c>
      <c r="V15" s="705">
        <v>31.932773109243701</v>
      </c>
      <c r="W15" s="705">
        <v>68.019151586709995</v>
      </c>
      <c r="X15" s="705"/>
      <c r="Y15" s="705">
        <v>30.769230769230798</v>
      </c>
      <c r="Z15" s="705">
        <v>27.525252525252501</v>
      </c>
      <c r="AA15" s="726">
        <v>29.654671001885902</v>
      </c>
      <c r="AB15" s="739"/>
    </row>
    <row r="16" spans="1:29" ht="12.75" customHeight="1">
      <c r="A16" s="700" t="s">
        <v>256</v>
      </c>
      <c r="B16" s="597"/>
      <c r="C16" s="597"/>
      <c r="D16" s="597"/>
      <c r="E16" s="597"/>
      <c r="F16" s="705">
        <v>2.3112586075914301</v>
      </c>
      <c r="G16" s="705"/>
      <c r="H16" s="705">
        <v>210.81851067789199</v>
      </c>
      <c r="I16" s="705">
        <v>41.856965555898803</v>
      </c>
      <c r="J16" s="705"/>
      <c r="K16" s="705">
        <v>38.7841064047158</v>
      </c>
      <c r="L16" s="705">
        <v>30.069570830908599</v>
      </c>
      <c r="M16" s="705">
        <v>17.444039875900501</v>
      </c>
      <c r="N16" s="705"/>
      <c r="O16" s="685"/>
      <c r="P16" s="597" t="s">
        <v>256</v>
      </c>
      <c r="Q16" s="597"/>
      <c r="R16" s="597"/>
      <c r="S16" s="597"/>
      <c r="T16" s="597"/>
      <c r="U16" s="705">
        <v>632.45553203367604</v>
      </c>
      <c r="V16" s="705">
        <v>121.716123890037</v>
      </c>
      <c r="W16" s="705">
        <v>153.10191771553099</v>
      </c>
      <c r="X16" s="705"/>
      <c r="Y16" s="705">
        <v>632.45553203367604</v>
      </c>
      <c r="Z16" s="705">
        <v>114.555661329996</v>
      </c>
      <c r="AA16" s="726">
        <v>115.772350570783</v>
      </c>
      <c r="AB16" s="739"/>
    </row>
    <row r="17" spans="1:29" ht="12.75" customHeight="1">
      <c r="A17" s="700" t="s">
        <v>257</v>
      </c>
      <c r="B17" s="597"/>
      <c r="C17" s="597"/>
      <c r="D17" s="597"/>
      <c r="E17" s="597"/>
      <c r="F17" s="705">
        <v>3.59133775723951</v>
      </c>
      <c r="G17" s="705"/>
      <c r="H17" s="705">
        <v>0.22942057449147801</v>
      </c>
      <c r="I17" s="705">
        <v>2.3837996979612202</v>
      </c>
      <c r="J17" s="705"/>
      <c r="K17" s="705">
        <v>1.04108904518298</v>
      </c>
      <c r="L17" s="705">
        <v>3.9812776090094402</v>
      </c>
      <c r="M17" s="705">
        <v>6.8529552311393296</v>
      </c>
      <c r="N17" s="705"/>
      <c r="O17" s="685"/>
      <c r="P17" s="597" t="s">
        <v>257</v>
      </c>
      <c r="Q17" s="597"/>
      <c r="R17" s="597"/>
      <c r="S17" s="597"/>
      <c r="T17" s="597"/>
      <c r="U17" s="705">
        <v>0.22942057449147801</v>
      </c>
      <c r="V17" s="705">
        <v>0.79473618264176205</v>
      </c>
      <c r="W17" s="705">
        <v>11.162951948297501</v>
      </c>
      <c r="X17" s="705"/>
      <c r="Y17" s="705">
        <v>0.22942057449147801</v>
      </c>
      <c r="Z17" s="705">
        <v>1.4959649728519699</v>
      </c>
      <c r="AA17" s="726">
        <v>19.276132542603001</v>
      </c>
      <c r="AB17" s="739"/>
    </row>
    <row r="18" spans="1:29" ht="12.75" customHeight="1">
      <c r="A18" s="700" t="s">
        <v>634</v>
      </c>
      <c r="B18" s="597"/>
      <c r="C18" s="597"/>
      <c r="D18" s="597"/>
      <c r="E18" s="597"/>
      <c r="F18" s="708">
        <v>0.57388188903120096</v>
      </c>
      <c r="G18" s="708"/>
      <c r="H18" s="708">
        <v>3.9107327878056801E-6</v>
      </c>
      <c r="I18" s="708">
        <v>3.21864793154039E-8</v>
      </c>
      <c r="J18" s="708"/>
      <c r="K18" s="708">
        <v>9.1243225697601303E-10</v>
      </c>
      <c r="L18" s="708">
        <v>7.2845474246301097E-13</v>
      </c>
      <c r="M18" s="708">
        <v>3.23750814345477E-12</v>
      </c>
      <c r="N18" s="708"/>
      <c r="O18" s="686"/>
      <c r="P18" s="597" t="s">
        <v>634</v>
      </c>
      <c r="Q18" s="597"/>
      <c r="R18" s="597"/>
      <c r="S18" s="597"/>
      <c r="T18" s="597"/>
      <c r="U18" s="708">
        <v>0.46352989500405201</v>
      </c>
      <c r="V18" s="708">
        <v>0.70015543576568695</v>
      </c>
      <c r="W18" s="708">
        <v>1.44592712030015E-4</v>
      </c>
      <c r="X18" s="708"/>
      <c r="Y18" s="708">
        <v>0.46352989500405201</v>
      </c>
      <c r="Z18" s="708">
        <v>0.42462280896530102</v>
      </c>
      <c r="AA18" s="728">
        <v>0.45216460401113501</v>
      </c>
      <c r="AB18" s="741"/>
    </row>
    <row r="19" spans="1:29" s="885" customFormat="1" ht="12.75" customHeight="1">
      <c r="A19" s="684"/>
      <c r="B19" s="684"/>
      <c r="C19" s="684"/>
      <c r="D19" s="684"/>
      <c r="E19" s="684"/>
      <c r="F19" s="886"/>
      <c r="G19" s="886"/>
      <c r="H19" s="886"/>
      <c r="I19" s="886"/>
      <c r="J19" s="886"/>
      <c r="K19" s="886"/>
      <c r="L19" s="886"/>
      <c r="M19" s="886"/>
      <c r="N19" s="886"/>
      <c r="O19" s="686"/>
      <c r="P19" s="684"/>
      <c r="Q19" s="684"/>
      <c r="R19" s="684"/>
      <c r="S19" s="684"/>
      <c r="T19" s="684"/>
      <c r="U19" s="886"/>
      <c r="V19" s="886"/>
      <c r="W19" s="886"/>
      <c r="X19" s="886"/>
      <c r="Y19" s="886"/>
      <c r="Z19" s="886"/>
      <c r="AA19" s="887"/>
      <c r="AB19" s="887"/>
    </row>
    <row r="20" spans="1:29" s="884" customFormat="1" ht="12.75" customHeight="1">
      <c r="A20" s="597"/>
      <c r="B20" s="597"/>
      <c r="C20" s="597"/>
      <c r="D20" s="597"/>
      <c r="E20" s="597"/>
      <c r="F20" s="708"/>
      <c r="G20" s="708"/>
      <c r="H20" s="708"/>
      <c r="I20" s="708"/>
      <c r="J20" s="708"/>
      <c r="K20" s="708"/>
      <c r="L20" s="708"/>
      <c r="M20" s="708"/>
      <c r="N20" s="708"/>
      <c r="O20" s="686"/>
      <c r="P20" s="597"/>
      <c r="Q20" s="597"/>
      <c r="R20" s="597"/>
      <c r="S20" s="597"/>
      <c r="T20" s="597"/>
      <c r="U20" s="708"/>
      <c r="V20" s="708"/>
      <c r="W20" s="708"/>
      <c r="X20" s="708"/>
      <c r="Y20" s="708"/>
      <c r="Z20" s="708"/>
      <c r="AA20" s="728"/>
      <c r="AB20" s="728"/>
    </row>
    <row r="21" spans="1:29" s="849" customFormat="1" ht="12.75" customHeight="1">
      <c r="A21" s="595"/>
      <c r="B21" s="595" t="s">
        <v>692</v>
      </c>
      <c r="C21" s="595"/>
      <c r="D21" s="595"/>
      <c r="E21" s="595"/>
      <c r="F21" s="706"/>
      <c r="G21" s="706"/>
      <c r="H21" s="706"/>
      <c r="I21" s="706"/>
      <c r="J21" s="706"/>
      <c r="K21" s="706"/>
      <c r="L21" s="706"/>
      <c r="M21" s="706"/>
      <c r="N21" s="706"/>
      <c r="O21" s="686"/>
      <c r="P21" s="595"/>
      <c r="Q21" s="595" t="s">
        <v>692</v>
      </c>
      <c r="R21" s="595"/>
      <c r="S21" s="595"/>
      <c r="T21" s="595"/>
      <c r="U21" s="706"/>
      <c r="V21" s="706"/>
      <c r="W21" s="706"/>
      <c r="X21" s="706"/>
      <c r="Y21" s="706"/>
      <c r="Z21" s="706"/>
      <c r="AA21" s="727"/>
      <c r="AB21" s="727"/>
    </row>
    <row r="22" spans="1:29" ht="12.75" customHeight="1">
      <c r="A22" s="881"/>
      <c r="B22" s="882" t="s">
        <v>7</v>
      </c>
      <c r="C22" s="755"/>
      <c r="D22" s="882" t="s">
        <v>9</v>
      </c>
      <c r="E22" s="755"/>
      <c r="F22" s="883"/>
      <c r="G22" s="879"/>
      <c r="H22" s="730"/>
      <c r="I22" s="730"/>
      <c r="J22" s="738"/>
      <c r="K22" s="879"/>
      <c r="L22" s="730"/>
      <c r="M22" s="730"/>
      <c r="N22" s="730"/>
      <c r="P22" s="750"/>
      <c r="Q22" s="688" t="s">
        <v>7</v>
      </c>
      <c r="R22" s="755"/>
      <c r="S22" s="688" t="s">
        <v>9</v>
      </c>
      <c r="T22" s="755"/>
      <c r="U22" s="879"/>
      <c r="V22" s="730"/>
      <c r="W22" s="730"/>
      <c r="X22" s="730"/>
      <c r="Y22" s="879"/>
      <c r="Z22" s="730"/>
      <c r="AA22" s="730"/>
      <c r="AB22" s="738"/>
      <c r="AC22" s="730"/>
    </row>
    <row r="23" spans="1:29" s="598" customFormat="1" ht="12.75" customHeight="1">
      <c r="A23" s="878" t="s">
        <v>475</v>
      </c>
      <c r="B23" s="688" t="s">
        <v>686</v>
      </c>
      <c r="C23" s="689" t="s">
        <v>687</v>
      </c>
      <c r="D23" s="688" t="s">
        <v>686</v>
      </c>
      <c r="E23" s="689" t="s">
        <v>687</v>
      </c>
      <c r="F23" s="711" t="s">
        <v>626</v>
      </c>
      <c r="G23" s="717" t="s">
        <v>623</v>
      </c>
      <c r="H23" s="703" t="s">
        <v>624</v>
      </c>
      <c r="I23" s="703" t="s">
        <v>625</v>
      </c>
      <c r="J23" s="718" t="s">
        <v>682</v>
      </c>
      <c r="K23" s="717" t="s">
        <v>630</v>
      </c>
      <c r="L23" s="703" t="s">
        <v>631</v>
      </c>
      <c r="M23" s="703" t="s">
        <v>632</v>
      </c>
      <c r="N23" s="703" t="s">
        <v>683</v>
      </c>
      <c r="O23" s="709"/>
      <c r="P23" s="888" t="s">
        <v>475</v>
      </c>
      <c r="Q23" s="688" t="s">
        <v>686</v>
      </c>
      <c r="R23" s="689" t="s">
        <v>687</v>
      </c>
      <c r="S23" s="688" t="s">
        <v>686</v>
      </c>
      <c r="T23" s="689" t="s">
        <v>687</v>
      </c>
      <c r="U23" s="732" t="s">
        <v>627</v>
      </c>
      <c r="V23" s="731" t="s">
        <v>628</v>
      </c>
      <c r="W23" s="731" t="s">
        <v>629</v>
      </c>
      <c r="X23" s="731" t="s">
        <v>684</v>
      </c>
      <c r="Y23" s="732" t="s">
        <v>620</v>
      </c>
      <c r="Z23" s="731" t="s">
        <v>621</v>
      </c>
      <c r="AA23" s="731" t="s">
        <v>622</v>
      </c>
      <c r="AB23" s="733" t="s">
        <v>685</v>
      </c>
      <c r="AC23" s="731"/>
    </row>
    <row r="24" spans="1:29" ht="12.75" customHeight="1">
      <c r="A24" s="700">
        <v>1</v>
      </c>
      <c r="B24" s="691" t="s">
        <v>6</v>
      </c>
      <c r="C24" s="692" t="s">
        <v>6</v>
      </c>
      <c r="D24" s="691" t="s">
        <v>6</v>
      </c>
      <c r="E24" s="692" t="s">
        <v>6</v>
      </c>
      <c r="F24" s="712">
        <v>101.5625</v>
      </c>
      <c r="G24" s="719">
        <v>0</v>
      </c>
      <c r="H24" s="720">
        <v>20</v>
      </c>
      <c r="I24" s="720">
        <v>20</v>
      </c>
      <c r="J24" s="721">
        <v>22.5</v>
      </c>
      <c r="K24" s="719">
        <v>4.5</v>
      </c>
      <c r="L24" s="720">
        <v>35</v>
      </c>
      <c r="M24" s="720">
        <v>60</v>
      </c>
      <c r="N24" s="720">
        <v>80</v>
      </c>
      <c r="O24" s="710"/>
      <c r="P24" s="597">
        <v>1</v>
      </c>
      <c r="Q24" s="691" t="s">
        <v>6</v>
      </c>
      <c r="R24" s="692" t="s">
        <v>6</v>
      </c>
      <c r="S24" s="691" t="s">
        <v>6</v>
      </c>
      <c r="T24" s="692" t="s">
        <v>6</v>
      </c>
      <c r="U24" s="734">
        <v>0</v>
      </c>
      <c r="V24" s="735">
        <v>1.25</v>
      </c>
      <c r="W24" s="735">
        <v>27.5</v>
      </c>
      <c r="X24" s="736">
        <v>47.5</v>
      </c>
      <c r="Y24" s="734">
        <v>6.9388939039072299E-18</v>
      </c>
      <c r="Z24" s="735">
        <v>0.25</v>
      </c>
      <c r="AA24" s="735">
        <v>7.5</v>
      </c>
      <c r="AB24" s="736">
        <v>4.9960036108131997E-15</v>
      </c>
      <c r="AC24" s="720"/>
    </row>
    <row r="25" spans="1:29" ht="12.75" customHeight="1">
      <c r="A25" s="700">
        <v>2</v>
      </c>
      <c r="B25" s="693" t="s">
        <v>688</v>
      </c>
      <c r="C25" s="694">
        <v>0.3</v>
      </c>
      <c r="D25" s="700" t="s">
        <v>6</v>
      </c>
      <c r="E25" s="695" t="s">
        <v>6</v>
      </c>
      <c r="F25" s="712">
        <v>101.5625</v>
      </c>
      <c r="G25" s="719">
        <v>0</v>
      </c>
      <c r="H25" s="720">
        <v>10</v>
      </c>
      <c r="I25" s="720">
        <v>20</v>
      </c>
      <c r="J25" s="721">
        <v>20</v>
      </c>
      <c r="K25" s="719">
        <v>1.75</v>
      </c>
      <c r="L25" s="720">
        <v>30</v>
      </c>
      <c r="M25" s="720">
        <v>60</v>
      </c>
      <c r="N25" s="720">
        <v>80</v>
      </c>
      <c r="O25" s="710"/>
      <c r="P25" s="597">
        <v>2</v>
      </c>
      <c r="Q25" s="693" t="s">
        <v>688</v>
      </c>
      <c r="R25" s="694">
        <v>0.3</v>
      </c>
      <c r="S25" s="700" t="s">
        <v>6</v>
      </c>
      <c r="T25" s="695" t="s">
        <v>6</v>
      </c>
      <c r="U25" s="719">
        <v>0</v>
      </c>
      <c r="V25" s="720">
        <v>0.25</v>
      </c>
      <c r="W25" s="720">
        <v>6</v>
      </c>
      <c r="X25" s="721">
        <v>27.5</v>
      </c>
      <c r="Y25" s="719">
        <v>6.9388939039072299E-18</v>
      </c>
      <c r="Z25" s="720">
        <v>-1.94289029309402E-16</v>
      </c>
      <c r="AA25" s="720">
        <v>-1.5543122344752199E-15</v>
      </c>
      <c r="AB25" s="721">
        <v>4.9960036108131997E-15</v>
      </c>
      <c r="AC25" s="720"/>
    </row>
    <row r="26" spans="1:29" ht="12.75" customHeight="1">
      <c r="A26" s="700">
        <v>3</v>
      </c>
      <c r="B26" s="693" t="s">
        <v>688</v>
      </c>
      <c r="C26" s="694">
        <v>0.3</v>
      </c>
      <c r="D26" s="693" t="s">
        <v>688</v>
      </c>
      <c r="E26" s="694">
        <v>0.3</v>
      </c>
      <c r="F26" s="712">
        <v>101.273148148148</v>
      </c>
      <c r="G26" s="719">
        <v>0</v>
      </c>
      <c r="H26" s="720">
        <v>6</v>
      </c>
      <c r="I26" s="720">
        <v>20</v>
      </c>
      <c r="J26" s="721">
        <v>22.5</v>
      </c>
      <c r="K26" s="719">
        <v>1</v>
      </c>
      <c r="L26" s="720">
        <v>15</v>
      </c>
      <c r="M26" s="720">
        <v>40</v>
      </c>
      <c r="N26" s="720">
        <v>72.5</v>
      </c>
      <c r="O26" s="710"/>
      <c r="P26" s="597">
        <v>3</v>
      </c>
      <c r="Q26" s="693" t="s">
        <v>688</v>
      </c>
      <c r="R26" s="694">
        <v>0.3</v>
      </c>
      <c r="S26" s="693" t="s">
        <v>688</v>
      </c>
      <c r="T26" s="694">
        <v>0.3</v>
      </c>
      <c r="U26" s="719">
        <v>0</v>
      </c>
      <c r="V26" s="720">
        <v>0.25</v>
      </c>
      <c r="W26" s="720">
        <v>1.25</v>
      </c>
      <c r="X26" s="721">
        <v>12.5</v>
      </c>
      <c r="Y26" s="719">
        <v>6.9388939039072299E-18</v>
      </c>
      <c r="Z26" s="720">
        <v>0.25</v>
      </c>
      <c r="AA26" s="720">
        <v>11</v>
      </c>
      <c r="AB26" s="721">
        <v>15.75</v>
      </c>
      <c r="AC26" s="720"/>
    </row>
    <row r="27" spans="1:29" ht="12.75" customHeight="1">
      <c r="A27" s="700">
        <v>4</v>
      </c>
      <c r="B27" s="693" t="s">
        <v>688</v>
      </c>
      <c r="C27" s="695">
        <v>0.6</v>
      </c>
      <c r="D27" s="700" t="s">
        <v>6</v>
      </c>
      <c r="E27" s="695" t="s">
        <v>6</v>
      </c>
      <c r="F27" s="712">
        <v>105.32407407407401</v>
      </c>
      <c r="G27" s="719">
        <v>0</v>
      </c>
      <c r="H27" s="720">
        <v>10</v>
      </c>
      <c r="I27" s="720">
        <v>20</v>
      </c>
      <c r="J27" s="721">
        <v>22.5</v>
      </c>
      <c r="K27" s="719">
        <v>0.5</v>
      </c>
      <c r="L27" s="720">
        <v>22.5</v>
      </c>
      <c r="M27" s="720">
        <v>50</v>
      </c>
      <c r="N27" s="720">
        <v>77.5</v>
      </c>
      <c r="O27" s="710"/>
      <c r="P27" s="597">
        <v>4</v>
      </c>
      <c r="Q27" s="693" t="s">
        <v>688</v>
      </c>
      <c r="R27" s="695">
        <v>0.6</v>
      </c>
      <c r="S27" s="700" t="s">
        <v>6</v>
      </c>
      <c r="T27" s="695" t="s">
        <v>6</v>
      </c>
      <c r="U27" s="719">
        <v>0</v>
      </c>
      <c r="V27" s="720">
        <v>4.8572257327350599E-17</v>
      </c>
      <c r="W27" s="720">
        <v>4.25</v>
      </c>
      <c r="X27" s="721">
        <v>25</v>
      </c>
      <c r="Y27" s="719">
        <v>6.9388939039072299E-18</v>
      </c>
      <c r="Z27" s="720">
        <v>2.7755575615628901E-17</v>
      </c>
      <c r="AA27" s="720">
        <v>0.999999999999998</v>
      </c>
      <c r="AB27" s="721">
        <v>2.5</v>
      </c>
      <c r="AC27" s="720"/>
    </row>
    <row r="28" spans="1:29" ht="12.75" customHeight="1">
      <c r="A28" s="700">
        <v>5</v>
      </c>
      <c r="B28" s="693" t="s">
        <v>688</v>
      </c>
      <c r="C28" s="695">
        <v>0.6</v>
      </c>
      <c r="D28" s="693" t="s">
        <v>688</v>
      </c>
      <c r="E28" s="695">
        <v>0.6</v>
      </c>
      <c r="F28" s="712">
        <v>101.5625</v>
      </c>
      <c r="G28" s="719">
        <v>0</v>
      </c>
      <c r="H28" s="720">
        <v>5</v>
      </c>
      <c r="I28" s="720">
        <v>15</v>
      </c>
      <c r="J28" s="721">
        <v>20</v>
      </c>
      <c r="K28" s="719">
        <v>0.5</v>
      </c>
      <c r="L28" s="720">
        <v>7.25</v>
      </c>
      <c r="M28" s="720">
        <v>40</v>
      </c>
      <c r="N28" s="720">
        <v>70</v>
      </c>
      <c r="O28" s="710"/>
      <c r="P28" s="597">
        <v>5</v>
      </c>
      <c r="Q28" s="693" t="s">
        <v>688</v>
      </c>
      <c r="R28" s="695">
        <v>0.6</v>
      </c>
      <c r="S28" s="693" t="s">
        <v>688</v>
      </c>
      <c r="T28" s="695">
        <v>0.6</v>
      </c>
      <c r="U28" s="719">
        <v>0</v>
      </c>
      <c r="V28" s="720">
        <v>4.8572257327350599E-17</v>
      </c>
      <c r="W28" s="720">
        <v>1.25</v>
      </c>
      <c r="X28" s="721">
        <v>4.25</v>
      </c>
      <c r="Y28" s="719">
        <v>6.9388939039072299E-18</v>
      </c>
      <c r="Z28" s="720">
        <v>0.75</v>
      </c>
      <c r="AA28" s="720">
        <v>22.75</v>
      </c>
      <c r="AB28" s="721">
        <v>35</v>
      </c>
      <c r="AC28" s="720"/>
    </row>
    <row r="29" spans="1:29" ht="12.75" customHeight="1">
      <c r="A29" s="700">
        <v>6</v>
      </c>
      <c r="B29" s="696" t="s">
        <v>689</v>
      </c>
      <c r="C29" s="697" t="s">
        <v>48</v>
      </c>
      <c r="D29" s="696" t="s">
        <v>689</v>
      </c>
      <c r="E29" s="697" t="s">
        <v>48</v>
      </c>
      <c r="F29" s="712">
        <v>104.74537037037</v>
      </c>
      <c r="G29" s="719">
        <v>0</v>
      </c>
      <c r="H29" s="720">
        <v>4.5</v>
      </c>
      <c r="I29" s="720">
        <v>17.5</v>
      </c>
      <c r="J29" s="721">
        <v>20</v>
      </c>
      <c r="K29" s="719">
        <v>0.75</v>
      </c>
      <c r="L29" s="720">
        <v>5.75</v>
      </c>
      <c r="M29" s="720">
        <v>37.5</v>
      </c>
      <c r="N29" s="720">
        <v>65</v>
      </c>
      <c r="O29" s="710"/>
      <c r="P29" s="597">
        <v>6</v>
      </c>
      <c r="Q29" s="696" t="s">
        <v>689</v>
      </c>
      <c r="R29" s="697" t="s">
        <v>48</v>
      </c>
      <c r="S29" s="696" t="s">
        <v>689</v>
      </c>
      <c r="T29" s="697" t="s">
        <v>48</v>
      </c>
      <c r="U29" s="719">
        <v>0</v>
      </c>
      <c r="V29" s="720">
        <v>0.5</v>
      </c>
      <c r="W29" s="720">
        <v>3.5</v>
      </c>
      <c r="X29" s="721">
        <v>6.75</v>
      </c>
      <c r="Y29" s="719">
        <v>6.9388939039072299E-18</v>
      </c>
      <c r="Z29" s="720">
        <v>1</v>
      </c>
      <c r="AA29" s="720">
        <v>15.75</v>
      </c>
      <c r="AB29" s="721">
        <v>23.25</v>
      </c>
      <c r="AC29" s="720"/>
    </row>
    <row r="30" spans="1:29" ht="12.75" customHeight="1">
      <c r="A30" s="700">
        <v>7</v>
      </c>
      <c r="B30" s="696" t="s">
        <v>689</v>
      </c>
      <c r="C30" s="695" t="s">
        <v>47</v>
      </c>
      <c r="D30" s="696" t="s">
        <v>689</v>
      </c>
      <c r="E30" s="695" t="s">
        <v>47</v>
      </c>
      <c r="F30" s="712">
        <v>104.456018518519</v>
      </c>
      <c r="G30" s="719">
        <v>0</v>
      </c>
      <c r="H30" s="720">
        <v>3</v>
      </c>
      <c r="I30" s="720">
        <v>10</v>
      </c>
      <c r="J30" s="721">
        <v>20</v>
      </c>
      <c r="K30" s="719">
        <v>-5.5511151231257802E-17</v>
      </c>
      <c r="L30" s="720">
        <v>2</v>
      </c>
      <c r="M30" s="720">
        <v>37.5</v>
      </c>
      <c r="N30" s="720">
        <v>50</v>
      </c>
      <c r="O30" s="710"/>
      <c r="P30" s="597">
        <v>7</v>
      </c>
      <c r="Q30" s="696" t="s">
        <v>689</v>
      </c>
      <c r="R30" s="695" t="s">
        <v>47</v>
      </c>
      <c r="S30" s="696" t="s">
        <v>689</v>
      </c>
      <c r="T30" s="695" t="s">
        <v>47</v>
      </c>
      <c r="U30" s="719">
        <v>0</v>
      </c>
      <c r="V30" s="720">
        <v>0.25</v>
      </c>
      <c r="W30" s="720">
        <v>1</v>
      </c>
      <c r="X30" s="721">
        <v>3</v>
      </c>
      <c r="Y30" s="719">
        <v>6.9388939039072299E-18</v>
      </c>
      <c r="Z30" s="720">
        <v>0.25</v>
      </c>
      <c r="AA30" s="720">
        <v>0.249999999999998</v>
      </c>
      <c r="AB30" s="721">
        <v>1</v>
      </c>
      <c r="AC30" s="720"/>
    </row>
    <row r="31" spans="1:29" ht="12.75" customHeight="1">
      <c r="A31" s="700">
        <v>8</v>
      </c>
      <c r="B31" s="696" t="s">
        <v>690</v>
      </c>
      <c r="C31" s="695">
        <v>0.4</v>
      </c>
      <c r="D31" s="700" t="s">
        <v>6</v>
      </c>
      <c r="E31" s="695" t="s">
        <v>6</v>
      </c>
      <c r="F31" s="712">
        <v>100.98379629629601</v>
      </c>
      <c r="G31" s="719">
        <v>0</v>
      </c>
      <c r="H31" s="720">
        <v>10</v>
      </c>
      <c r="I31" s="720">
        <v>20</v>
      </c>
      <c r="J31" s="721">
        <v>25</v>
      </c>
      <c r="K31" s="719">
        <v>0.75</v>
      </c>
      <c r="L31" s="720">
        <v>22.5</v>
      </c>
      <c r="M31" s="720">
        <v>47.5</v>
      </c>
      <c r="N31" s="720">
        <v>80</v>
      </c>
      <c r="O31" s="710"/>
      <c r="P31" s="597">
        <v>8</v>
      </c>
      <c r="Q31" s="696" t="s">
        <v>690</v>
      </c>
      <c r="R31" s="695">
        <v>0.4</v>
      </c>
      <c r="S31" s="700" t="s">
        <v>6</v>
      </c>
      <c r="T31" s="695" t="s">
        <v>6</v>
      </c>
      <c r="U31" s="719">
        <v>0</v>
      </c>
      <c r="V31" s="720">
        <v>4.8572257327350599E-17</v>
      </c>
      <c r="W31" s="720">
        <v>2</v>
      </c>
      <c r="X31" s="721">
        <v>20.5</v>
      </c>
      <c r="Y31" s="719">
        <v>6.9388939039072299E-18</v>
      </c>
      <c r="Z31" s="720">
        <v>0.5</v>
      </c>
      <c r="AA31" s="720">
        <v>0.749999999999998</v>
      </c>
      <c r="AB31" s="721">
        <v>0.750000000000001</v>
      </c>
      <c r="AC31" s="720"/>
    </row>
    <row r="32" spans="1:29" ht="12.75" customHeight="1">
      <c r="A32" s="700">
        <v>9</v>
      </c>
      <c r="B32" s="696" t="s">
        <v>690</v>
      </c>
      <c r="C32" s="697">
        <v>0.4</v>
      </c>
      <c r="D32" s="693" t="s">
        <v>688</v>
      </c>
      <c r="E32" s="695">
        <v>0.6</v>
      </c>
      <c r="F32" s="712">
        <v>103.87731481481499</v>
      </c>
      <c r="G32" s="719">
        <v>0</v>
      </c>
      <c r="H32" s="720">
        <v>4</v>
      </c>
      <c r="I32" s="720">
        <v>10</v>
      </c>
      <c r="J32" s="721">
        <v>20</v>
      </c>
      <c r="K32" s="719">
        <v>0.25</v>
      </c>
      <c r="L32" s="720">
        <v>7.75</v>
      </c>
      <c r="M32" s="720">
        <v>40</v>
      </c>
      <c r="N32" s="720">
        <v>72.5</v>
      </c>
      <c r="O32" s="710"/>
      <c r="P32" s="597">
        <v>9</v>
      </c>
      <c r="Q32" s="696" t="s">
        <v>690</v>
      </c>
      <c r="R32" s="697">
        <v>0.4</v>
      </c>
      <c r="S32" s="693" t="s">
        <v>688</v>
      </c>
      <c r="T32" s="695">
        <v>0.6</v>
      </c>
      <c r="U32" s="719">
        <v>0</v>
      </c>
      <c r="V32" s="720">
        <v>0.25</v>
      </c>
      <c r="W32" s="720">
        <v>1</v>
      </c>
      <c r="X32" s="721">
        <v>8</v>
      </c>
      <c r="Y32" s="719">
        <v>0.25</v>
      </c>
      <c r="Z32" s="720">
        <v>1.5</v>
      </c>
      <c r="AA32" s="720">
        <v>27.75</v>
      </c>
      <c r="AB32" s="721">
        <v>40</v>
      </c>
      <c r="AC32" s="720"/>
    </row>
    <row r="33" spans="1:29" ht="12.75" customHeight="1">
      <c r="A33" s="700">
        <v>10</v>
      </c>
      <c r="B33" s="698" t="s">
        <v>691</v>
      </c>
      <c r="C33" s="699" t="s">
        <v>362</v>
      </c>
      <c r="D33" s="701" t="s">
        <v>6</v>
      </c>
      <c r="E33" s="702" t="s">
        <v>6</v>
      </c>
      <c r="F33" s="713">
        <v>103.009259259259</v>
      </c>
      <c r="G33" s="722">
        <v>0</v>
      </c>
      <c r="H33" s="723">
        <v>10</v>
      </c>
      <c r="I33" s="723">
        <v>15</v>
      </c>
      <c r="J33" s="724">
        <v>22.5</v>
      </c>
      <c r="K33" s="722">
        <v>0.75</v>
      </c>
      <c r="L33" s="723">
        <v>20</v>
      </c>
      <c r="M33" s="723">
        <v>47.5</v>
      </c>
      <c r="N33" s="723">
        <v>77.5</v>
      </c>
      <c r="O33" s="710"/>
      <c r="P33" s="597">
        <v>10</v>
      </c>
      <c r="Q33" s="698" t="s">
        <v>691</v>
      </c>
      <c r="R33" s="699" t="s">
        <v>362</v>
      </c>
      <c r="S33" s="701" t="s">
        <v>6</v>
      </c>
      <c r="T33" s="702" t="s">
        <v>6</v>
      </c>
      <c r="U33" s="722">
        <v>0</v>
      </c>
      <c r="V33" s="723">
        <v>1.7347234759768101E-16</v>
      </c>
      <c r="W33" s="723">
        <v>1.99999999999999</v>
      </c>
      <c r="X33" s="724">
        <v>25</v>
      </c>
      <c r="Y33" s="722">
        <v>6.9388939039072299E-18</v>
      </c>
      <c r="Z33" s="723">
        <v>0.75</v>
      </c>
      <c r="AA33" s="723">
        <v>8.2499999999999893</v>
      </c>
      <c r="AB33" s="724">
        <v>15</v>
      </c>
      <c r="AC33" s="720"/>
    </row>
    <row r="34" spans="1:29" ht="12.75" customHeight="1">
      <c r="A34" s="691" t="s">
        <v>633</v>
      </c>
      <c r="B34" s="684"/>
      <c r="C34" s="684"/>
      <c r="D34" s="684"/>
      <c r="E34" s="684"/>
      <c r="F34" s="704">
        <v>50.6984387838949</v>
      </c>
      <c r="G34" s="704">
        <v>0</v>
      </c>
      <c r="H34" s="704">
        <v>98.144329896907195</v>
      </c>
      <c r="I34" s="704">
        <v>76.353276353276399</v>
      </c>
      <c r="J34" s="704">
        <v>43.137254901960802</v>
      </c>
      <c r="K34" s="704">
        <v>67.529606169099395</v>
      </c>
      <c r="L34" s="704">
        <v>91.639719015408303</v>
      </c>
      <c r="M34" s="704">
        <v>88.607594936708907</v>
      </c>
      <c r="N34" s="704">
        <v>91.830985915492903</v>
      </c>
      <c r="O34" s="685"/>
      <c r="P34" s="684" t="s">
        <v>633</v>
      </c>
      <c r="Q34" s="684"/>
      <c r="R34" s="684"/>
      <c r="S34" s="684"/>
      <c r="T34" s="684"/>
      <c r="U34" s="704">
        <v>0</v>
      </c>
      <c r="V34" s="704">
        <v>43.649373881932</v>
      </c>
      <c r="W34" s="704">
        <v>91.035889148606699</v>
      </c>
      <c r="X34" s="704">
        <v>84.406948439920299</v>
      </c>
      <c r="Y34" s="704">
        <v>30.769230769230798</v>
      </c>
      <c r="Z34" s="704">
        <v>33.0275229357798</v>
      </c>
      <c r="AA34" s="725">
        <v>56.465561224489797</v>
      </c>
      <c r="AB34" s="742">
        <v>60.6423598614643</v>
      </c>
    </row>
    <row r="35" spans="1:29" ht="12.75" customHeight="1">
      <c r="A35" s="700" t="s">
        <v>256</v>
      </c>
      <c r="B35" s="597"/>
      <c r="C35" s="597"/>
      <c r="D35" s="597"/>
      <c r="E35" s="597"/>
      <c r="F35" s="705">
        <v>2.9060088885442998</v>
      </c>
      <c r="G35" s="705"/>
      <c r="H35" s="705">
        <v>9.6463324333845204</v>
      </c>
      <c r="I35" s="705">
        <v>16.5505471971803</v>
      </c>
      <c r="J35" s="705">
        <v>15.2432880658942</v>
      </c>
      <c r="K35" s="705">
        <v>97.193352053689793</v>
      </c>
      <c r="L35" s="705">
        <v>22.9842717795011</v>
      </c>
      <c r="M35" s="705">
        <v>7.9380080797850097</v>
      </c>
      <c r="N35" s="705">
        <v>4.5204233574720698</v>
      </c>
      <c r="O35" s="685"/>
      <c r="P35" s="597" t="s">
        <v>256</v>
      </c>
      <c r="Q35" s="597"/>
      <c r="R35" s="597"/>
      <c r="S35" s="597"/>
      <c r="T35" s="597"/>
      <c r="U35" s="705"/>
      <c r="V35" s="705">
        <v>196.386081769935</v>
      </c>
      <c r="W35" s="705">
        <v>59.044533142358901</v>
      </c>
      <c r="X35" s="705">
        <v>40.137224608440498</v>
      </c>
      <c r="Y35" s="705">
        <v>632.45553203367604</v>
      </c>
      <c r="Z35" s="705">
        <v>164.242895015371</v>
      </c>
      <c r="AA35" s="726">
        <v>118.350206228171</v>
      </c>
      <c r="AB35" s="739">
        <v>110.729864260079</v>
      </c>
    </row>
    <row r="36" spans="1:29" ht="12.75" customHeight="1">
      <c r="A36" s="700" t="s">
        <v>257</v>
      </c>
      <c r="B36" s="597"/>
      <c r="C36" s="597"/>
      <c r="D36" s="597"/>
      <c r="E36" s="597"/>
      <c r="F36" s="705">
        <v>4.3361369135825596</v>
      </c>
      <c r="G36" s="705"/>
      <c r="H36" s="705">
        <v>1.1547249023035799</v>
      </c>
      <c r="I36" s="705">
        <v>4.0224395582780401</v>
      </c>
      <c r="J36" s="705">
        <v>4.7553170241320402</v>
      </c>
      <c r="K36" s="705">
        <v>1.5160285617362199</v>
      </c>
      <c r="L36" s="705">
        <v>5.5944273165356204</v>
      </c>
      <c r="M36" s="705">
        <v>5.2982412176117402</v>
      </c>
      <c r="N36" s="705">
        <v>4.7553170241320402</v>
      </c>
      <c r="O36" s="685"/>
      <c r="P36" s="597" t="s">
        <v>257</v>
      </c>
      <c r="Q36" s="597"/>
      <c r="R36" s="597"/>
      <c r="S36" s="597"/>
      <c r="T36" s="597"/>
      <c r="U36" s="705"/>
      <c r="V36" s="705">
        <v>0.783620443837449</v>
      </c>
      <c r="W36" s="705">
        <v>4.2622128759600901</v>
      </c>
      <c r="X36" s="705">
        <v>10.482918334128099</v>
      </c>
      <c r="Y36" s="705">
        <v>0.22942057449147801</v>
      </c>
      <c r="Z36" s="705">
        <v>1.2511467539821199</v>
      </c>
      <c r="AA36" s="726">
        <v>16.313794334856599</v>
      </c>
      <c r="AB36" s="739">
        <v>21.408899518658099</v>
      </c>
    </row>
    <row r="37" spans="1:29" ht="12.75" customHeight="1">
      <c r="A37" s="700" t="s">
        <v>634</v>
      </c>
      <c r="B37" s="597"/>
      <c r="C37" s="597"/>
      <c r="D37" s="597"/>
      <c r="E37" s="597"/>
      <c r="F37" s="708">
        <v>0.329405514302758</v>
      </c>
      <c r="G37" s="708"/>
      <c r="H37" s="708">
        <v>5.39852191951095E-21</v>
      </c>
      <c r="I37" s="708">
        <v>5.2953197143228103E-6</v>
      </c>
      <c r="J37" s="708">
        <v>0.371586305268369</v>
      </c>
      <c r="K37" s="708">
        <v>1.13551905741364E-4</v>
      </c>
      <c r="L37" s="708">
        <v>2.8644964973636899E-12</v>
      </c>
      <c r="M37" s="708">
        <v>2.9735302178864301E-10</v>
      </c>
      <c r="N37" s="708">
        <v>3.1376881935714301E-12</v>
      </c>
      <c r="O37" s="686"/>
      <c r="P37" s="597" t="s">
        <v>634</v>
      </c>
      <c r="Q37" s="597"/>
      <c r="R37" s="597"/>
      <c r="S37" s="597"/>
      <c r="T37" s="597"/>
      <c r="U37" s="708"/>
      <c r="V37" s="708">
        <v>8.0691008600576306E-2</v>
      </c>
      <c r="W37" s="708">
        <v>7.5461456175113897E-12</v>
      </c>
      <c r="X37" s="708">
        <v>2.69152594961085E-8</v>
      </c>
      <c r="Y37" s="708">
        <v>0.46352989500405201</v>
      </c>
      <c r="Z37" s="708">
        <v>0.31887897534263698</v>
      </c>
      <c r="AA37" s="728">
        <v>1.1000862621246501E-2</v>
      </c>
      <c r="AB37" s="741">
        <v>1.6895349280757099E-3</v>
      </c>
    </row>
    <row r="38" spans="1:29" s="885" customFormat="1" ht="12.75" customHeight="1">
      <c r="A38" s="684"/>
      <c r="B38" s="684"/>
      <c r="C38" s="684"/>
      <c r="D38" s="684"/>
      <c r="E38" s="684"/>
      <c r="F38" s="886"/>
      <c r="G38" s="886"/>
      <c r="H38" s="886"/>
      <c r="I38" s="886"/>
      <c r="J38" s="886"/>
      <c r="K38" s="886"/>
      <c r="L38" s="886"/>
      <c r="M38" s="886"/>
      <c r="N38" s="886"/>
      <c r="O38" s="686"/>
      <c r="P38" s="684"/>
      <c r="Q38" s="684"/>
      <c r="R38" s="684"/>
      <c r="S38" s="684"/>
      <c r="T38" s="684"/>
      <c r="U38" s="886"/>
      <c r="V38" s="886"/>
      <c r="W38" s="886"/>
      <c r="X38" s="886"/>
      <c r="Y38" s="886"/>
      <c r="Z38" s="886"/>
      <c r="AA38" s="887"/>
      <c r="AB38" s="887"/>
    </row>
    <row r="39" spans="1:29" s="884" customFormat="1" ht="12.75" customHeight="1">
      <c r="A39" s="597"/>
      <c r="B39" s="597"/>
      <c r="C39" s="597"/>
      <c r="D39" s="597"/>
      <c r="E39" s="597"/>
      <c r="F39" s="730"/>
      <c r="G39" s="730"/>
      <c r="H39" s="730"/>
      <c r="I39" s="730"/>
      <c r="J39" s="730"/>
      <c r="K39" s="730"/>
      <c r="L39" s="730"/>
      <c r="M39" s="730"/>
      <c r="N39" s="730"/>
      <c r="O39" s="597"/>
      <c r="P39" s="597"/>
      <c r="Q39" s="597"/>
      <c r="R39" s="597"/>
      <c r="S39" s="597"/>
      <c r="T39" s="597"/>
      <c r="U39" s="730"/>
      <c r="V39" s="730"/>
      <c r="W39" s="730"/>
      <c r="X39" s="730"/>
      <c r="Y39" s="730"/>
      <c r="Z39" s="730"/>
      <c r="AA39" s="730"/>
      <c r="AB39" s="730"/>
    </row>
    <row r="40" spans="1:29" s="849" customFormat="1" ht="12.75" customHeight="1">
      <c r="A40" s="595"/>
      <c r="B40" s="595" t="s">
        <v>692</v>
      </c>
      <c r="C40" s="595"/>
      <c r="D40" s="595"/>
      <c r="E40" s="595"/>
      <c r="F40" s="844"/>
      <c r="G40" s="844"/>
      <c r="H40" s="844"/>
      <c r="I40" s="844"/>
      <c r="J40" s="844"/>
      <c r="K40" s="844"/>
      <c r="L40" s="844"/>
      <c r="M40" s="844"/>
      <c r="N40" s="844"/>
      <c r="O40" s="597"/>
      <c r="P40" s="595"/>
      <c r="Q40" s="595" t="s">
        <v>692</v>
      </c>
      <c r="R40" s="595"/>
      <c r="S40" s="595"/>
      <c r="T40" s="595"/>
      <c r="U40" s="844"/>
      <c r="V40" s="844"/>
      <c r="W40" s="844"/>
      <c r="X40" s="844"/>
      <c r="Y40" s="844"/>
      <c r="Z40" s="844"/>
      <c r="AA40" s="844"/>
      <c r="AB40" s="844"/>
    </row>
    <row r="41" spans="1:29" ht="12.75" customHeight="1">
      <c r="A41" s="881"/>
      <c r="B41" s="882" t="s">
        <v>7</v>
      </c>
      <c r="C41" s="755"/>
      <c r="D41" s="882" t="s">
        <v>9</v>
      </c>
      <c r="E41" s="755"/>
      <c r="F41" s="883"/>
      <c r="G41" s="879"/>
      <c r="H41" s="730"/>
      <c r="I41" s="730"/>
      <c r="J41" s="738"/>
      <c r="K41" s="879"/>
      <c r="L41" s="730"/>
      <c r="M41" s="730"/>
      <c r="N41" s="730"/>
      <c r="P41" s="750"/>
      <c r="Q41" s="688" t="s">
        <v>7</v>
      </c>
      <c r="R41" s="755"/>
      <c r="S41" s="688" t="s">
        <v>9</v>
      </c>
      <c r="T41" s="755"/>
      <c r="U41" s="879"/>
      <c r="V41" s="730"/>
      <c r="W41" s="730"/>
      <c r="X41" s="730"/>
      <c r="Y41" s="879"/>
      <c r="Z41" s="730"/>
      <c r="AA41" s="730"/>
      <c r="AB41" s="738"/>
      <c r="AC41" s="730"/>
    </row>
    <row r="42" spans="1:29" s="598" customFormat="1" ht="12.75" customHeight="1">
      <c r="A42" s="878" t="s">
        <v>477</v>
      </c>
      <c r="B42" s="688" t="s">
        <v>686</v>
      </c>
      <c r="C42" s="689" t="s">
        <v>687</v>
      </c>
      <c r="D42" s="688" t="s">
        <v>686</v>
      </c>
      <c r="E42" s="689" t="s">
        <v>687</v>
      </c>
      <c r="F42" s="711" t="s">
        <v>626</v>
      </c>
      <c r="G42" s="717" t="s">
        <v>623</v>
      </c>
      <c r="H42" s="703" t="s">
        <v>624</v>
      </c>
      <c r="I42" s="703" t="s">
        <v>625</v>
      </c>
      <c r="J42" s="718" t="s">
        <v>682</v>
      </c>
      <c r="K42" s="717" t="s">
        <v>630</v>
      </c>
      <c r="L42" s="703" t="s">
        <v>631</v>
      </c>
      <c r="M42" s="703" t="s">
        <v>632</v>
      </c>
      <c r="N42" s="703" t="s">
        <v>683</v>
      </c>
      <c r="O42" s="709"/>
      <c r="P42" s="888" t="s">
        <v>477</v>
      </c>
      <c r="Q42" s="688" t="s">
        <v>686</v>
      </c>
      <c r="R42" s="689" t="s">
        <v>687</v>
      </c>
      <c r="S42" s="688" t="s">
        <v>686</v>
      </c>
      <c r="T42" s="689" t="s">
        <v>687</v>
      </c>
      <c r="U42" s="732" t="s">
        <v>627</v>
      </c>
      <c r="V42" s="731" t="s">
        <v>628</v>
      </c>
      <c r="W42" s="731" t="s">
        <v>629</v>
      </c>
      <c r="X42" s="731" t="s">
        <v>684</v>
      </c>
      <c r="Y42" s="732" t="s">
        <v>620</v>
      </c>
      <c r="Z42" s="731" t="s">
        <v>621</v>
      </c>
      <c r="AA42" s="731" t="s">
        <v>622</v>
      </c>
      <c r="AB42" s="733" t="s">
        <v>685</v>
      </c>
      <c r="AC42" s="731"/>
    </row>
    <row r="43" spans="1:29" ht="12.75" customHeight="1">
      <c r="A43" s="700">
        <v>1</v>
      </c>
      <c r="B43" s="691" t="s">
        <v>6</v>
      </c>
      <c r="C43" s="692" t="s">
        <v>6</v>
      </c>
      <c r="D43" s="691" t="s">
        <v>6</v>
      </c>
      <c r="E43" s="692" t="s">
        <v>6</v>
      </c>
      <c r="F43" s="712">
        <v>95.4861111111111</v>
      </c>
      <c r="G43" s="719">
        <v>10</v>
      </c>
      <c r="H43" s="720">
        <v>40</v>
      </c>
      <c r="I43" s="720">
        <v>48</v>
      </c>
      <c r="J43" s="721">
        <v>30</v>
      </c>
      <c r="K43" s="719">
        <v>20</v>
      </c>
      <c r="L43" s="720">
        <v>60</v>
      </c>
      <c r="M43" s="720">
        <v>70</v>
      </c>
      <c r="N43" s="720">
        <v>72.5</v>
      </c>
      <c r="O43" s="710"/>
      <c r="P43" s="597">
        <v>1</v>
      </c>
      <c r="Q43" s="691" t="s">
        <v>6</v>
      </c>
      <c r="R43" s="692" t="s">
        <v>6</v>
      </c>
      <c r="S43" s="691" t="s">
        <v>6</v>
      </c>
      <c r="T43" s="692" t="s">
        <v>6</v>
      </c>
      <c r="U43" s="734">
        <v>1</v>
      </c>
      <c r="V43" s="735">
        <v>0.75</v>
      </c>
      <c r="W43" s="735">
        <v>2</v>
      </c>
      <c r="X43" s="736">
        <v>15.75</v>
      </c>
      <c r="Y43" s="734">
        <v>0</v>
      </c>
      <c r="Z43" s="735">
        <v>0</v>
      </c>
      <c r="AA43" s="735">
        <v>0</v>
      </c>
      <c r="AB43" s="736">
        <v>0</v>
      </c>
      <c r="AC43" s="720"/>
    </row>
    <row r="44" spans="1:29" ht="12.75" customHeight="1">
      <c r="A44" s="700">
        <v>2</v>
      </c>
      <c r="B44" s="693" t="s">
        <v>688</v>
      </c>
      <c r="C44" s="694">
        <v>0.3</v>
      </c>
      <c r="D44" s="700" t="s">
        <v>6</v>
      </c>
      <c r="E44" s="695" t="s">
        <v>6</v>
      </c>
      <c r="F44" s="712">
        <v>95.775462962963005</v>
      </c>
      <c r="G44" s="719">
        <v>3</v>
      </c>
      <c r="H44" s="720">
        <v>30</v>
      </c>
      <c r="I44" s="720">
        <v>40</v>
      </c>
      <c r="J44" s="721">
        <v>30</v>
      </c>
      <c r="K44" s="719">
        <v>5</v>
      </c>
      <c r="L44" s="720">
        <v>40</v>
      </c>
      <c r="M44" s="720">
        <v>65</v>
      </c>
      <c r="N44" s="720">
        <v>72.5</v>
      </c>
      <c r="O44" s="710"/>
      <c r="P44" s="597">
        <v>2</v>
      </c>
      <c r="Q44" s="693" t="s">
        <v>688</v>
      </c>
      <c r="R44" s="694">
        <v>0.3</v>
      </c>
      <c r="S44" s="700" t="s">
        <v>6</v>
      </c>
      <c r="T44" s="695" t="s">
        <v>6</v>
      </c>
      <c r="U44" s="719">
        <v>0.25</v>
      </c>
      <c r="V44" s="720">
        <v>0.25</v>
      </c>
      <c r="W44" s="720">
        <v>2</v>
      </c>
      <c r="X44" s="721">
        <v>7</v>
      </c>
      <c r="Y44" s="719">
        <v>0</v>
      </c>
      <c r="Z44" s="720">
        <v>0</v>
      </c>
      <c r="AA44" s="720">
        <v>0</v>
      </c>
      <c r="AB44" s="721">
        <v>0</v>
      </c>
      <c r="AC44" s="720"/>
    </row>
    <row r="45" spans="1:29" ht="12.75" customHeight="1">
      <c r="A45" s="700">
        <v>3</v>
      </c>
      <c r="B45" s="693" t="s">
        <v>688</v>
      </c>
      <c r="C45" s="694">
        <v>0.3</v>
      </c>
      <c r="D45" s="693" t="s">
        <v>688</v>
      </c>
      <c r="E45" s="694">
        <v>0.3</v>
      </c>
      <c r="F45" s="712">
        <v>92.303240740740705</v>
      </c>
      <c r="G45" s="719">
        <v>2.5</v>
      </c>
      <c r="H45" s="720">
        <v>9.25</v>
      </c>
      <c r="I45" s="720">
        <v>30</v>
      </c>
      <c r="J45" s="721">
        <v>30</v>
      </c>
      <c r="K45" s="719">
        <v>6.75</v>
      </c>
      <c r="L45" s="720">
        <v>32.5</v>
      </c>
      <c r="M45" s="720">
        <v>45</v>
      </c>
      <c r="N45" s="720">
        <v>70</v>
      </c>
      <c r="O45" s="710"/>
      <c r="P45" s="597">
        <v>3</v>
      </c>
      <c r="Q45" s="693" t="s">
        <v>688</v>
      </c>
      <c r="R45" s="694">
        <v>0.3</v>
      </c>
      <c r="S45" s="693" t="s">
        <v>688</v>
      </c>
      <c r="T45" s="694">
        <v>0.3</v>
      </c>
      <c r="U45" s="719">
        <v>0.5</v>
      </c>
      <c r="V45" s="720">
        <v>0.25</v>
      </c>
      <c r="W45" s="720">
        <v>1</v>
      </c>
      <c r="X45" s="721">
        <v>6</v>
      </c>
      <c r="Y45" s="719">
        <v>0</v>
      </c>
      <c r="Z45" s="720">
        <v>0</v>
      </c>
      <c r="AA45" s="720">
        <v>0</v>
      </c>
      <c r="AB45" s="721">
        <v>0</v>
      </c>
      <c r="AC45" s="720"/>
    </row>
    <row r="46" spans="1:29" ht="12.75" customHeight="1">
      <c r="A46" s="700">
        <v>4</v>
      </c>
      <c r="B46" s="693" t="s">
        <v>688</v>
      </c>
      <c r="C46" s="695">
        <v>0.6</v>
      </c>
      <c r="D46" s="700" t="s">
        <v>6</v>
      </c>
      <c r="E46" s="695" t="s">
        <v>6</v>
      </c>
      <c r="F46" s="712">
        <v>92.8819444444444</v>
      </c>
      <c r="G46" s="719">
        <v>1.5</v>
      </c>
      <c r="H46" s="720">
        <v>22.5</v>
      </c>
      <c r="I46" s="720">
        <v>38</v>
      </c>
      <c r="J46" s="721">
        <v>30</v>
      </c>
      <c r="K46" s="719">
        <v>4</v>
      </c>
      <c r="L46" s="720">
        <v>40</v>
      </c>
      <c r="M46" s="720">
        <v>58</v>
      </c>
      <c r="N46" s="720">
        <v>70</v>
      </c>
      <c r="O46" s="710"/>
      <c r="P46" s="597">
        <v>4</v>
      </c>
      <c r="Q46" s="693" t="s">
        <v>688</v>
      </c>
      <c r="R46" s="695">
        <v>0.6</v>
      </c>
      <c r="S46" s="700" t="s">
        <v>6</v>
      </c>
      <c r="T46" s="695" t="s">
        <v>6</v>
      </c>
      <c r="U46" s="719">
        <v>0.25</v>
      </c>
      <c r="V46" s="720">
        <v>-2.2898349882893898E-16</v>
      </c>
      <c r="W46" s="720">
        <v>2</v>
      </c>
      <c r="X46" s="721">
        <v>3</v>
      </c>
      <c r="Y46" s="719">
        <v>0</v>
      </c>
      <c r="Z46" s="720">
        <v>0</v>
      </c>
      <c r="AA46" s="720">
        <v>0</v>
      </c>
      <c r="AB46" s="721">
        <v>0</v>
      </c>
      <c r="AC46" s="720"/>
    </row>
    <row r="47" spans="1:29" ht="12.75" customHeight="1">
      <c r="A47" s="700">
        <v>5</v>
      </c>
      <c r="B47" s="693" t="s">
        <v>688</v>
      </c>
      <c r="C47" s="695">
        <v>0.6</v>
      </c>
      <c r="D47" s="693" t="s">
        <v>688</v>
      </c>
      <c r="E47" s="695">
        <v>0.6</v>
      </c>
      <c r="F47" s="712">
        <v>91.435185185185205</v>
      </c>
      <c r="G47" s="719">
        <v>2.25</v>
      </c>
      <c r="H47" s="720">
        <v>4.5</v>
      </c>
      <c r="I47" s="720">
        <v>15</v>
      </c>
      <c r="J47" s="721">
        <v>20</v>
      </c>
      <c r="K47" s="719">
        <v>6.5</v>
      </c>
      <c r="L47" s="720">
        <v>25</v>
      </c>
      <c r="M47" s="720">
        <v>40</v>
      </c>
      <c r="N47" s="720">
        <v>60</v>
      </c>
      <c r="O47" s="710"/>
      <c r="P47" s="597">
        <v>5</v>
      </c>
      <c r="Q47" s="693" t="s">
        <v>688</v>
      </c>
      <c r="R47" s="695">
        <v>0.6</v>
      </c>
      <c r="S47" s="693" t="s">
        <v>688</v>
      </c>
      <c r="T47" s="695">
        <v>0.6</v>
      </c>
      <c r="U47" s="719">
        <v>0.25</v>
      </c>
      <c r="V47" s="720">
        <v>0.5</v>
      </c>
      <c r="W47" s="720">
        <v>1</v>
      </c>
      <c r="X47" s="721">
        <v>2.75</v>
      </c>
      <c r="Y47" s="719">
        <v>0</v>
      </c>
      <c r="Z47" s="720">
        <v>0</v>
      </c>
      <c r="AA47" s="720">
        <v>0</v>
      </c>
      <c r="AB47" s="721">
        <v>0</v>
      </c>
      <c r="AC47" s="720"/>
    </row>
    <row r="48" spans="1:29" ht="12.75" customHeight="1">
      <c r="A48" s="700">
        <v>6</v>
      </c>
      <c r="B48" s="696" t="s">
        <v>689</v>
      </c>
      <c r="C48" s="697" t="s">
        <v>48</v>
      </c>
      <c r="D48" s="696" t="s">
        <v>689</v>
      </c>
      <c r="E48" s="697" t="s">
        <v>48</v>
      </c>
      <c r="F48" s="712">
        <v>92.8819444444444</v>
      </c>
      <c r="G48" s="719">
        <v>2.25</v>
      </c>
      <c r="H48" s="720">
        <v>4.5</v>
      </c>
      <c r="I48" s="720">
        <v>20</v>
      </c>
      <c r="J48" s="721">
        <v>22.5</v>
      </c>
      <c r="K48" s="719">
        <v>4.75</v>
      </c>
      <c r="L48" s="720">
        <v>27.5</v>
      </c>
      <c r="M48" s="720">
        <v>40</v>
      </c>
      <c r="N48" s="720">
        <v>60</v>
      </c>
      <c r="O48" s="710"/>
      <c r="P48" s="597">
        <v>6</v>
      </c>
      <c r="Q48" s="696" t="s">
        <v>689</v>
      </c>
      <c r="R48" s="697" t="s">
        <v>48</v>
      </c>
      <c r="S48" s="696" t="s">
        <v>689</v>
      </c>
      <c r="T48" s="697" t="s">
        <v>48</v>
      </c>
      <c r="U48" s="719">
        <v>0.75</v>
      </c>
      <c r="V48" s="720">
        <v>1</v>
      </c>
      <c r="W48" s="720">
        <v>1</v>
      </c>
      <c r="X48" s="721">
        <v>2.5</v>
      </c>
      <c r="Y48" s="719">
        <v>0</v>
      </c>
      <c r="Z48" s="720">
        <v>0</v>
      </c>
      <c r="AA48" s="720">
        <v>0</v>
      </c>
      <c r="AB48" s="721">
        <v>0</v>
      </c>
      <c r="AC48" s="720"/>
    </row>
    <row r="49" spans="1:29" ht="12.75" customHeight="1">
      <c r="A49" s="700">
        <v>7</v>
      </c>
      <c r="B49" s="696" t="s">
        <v>689</v>
      </c>
      <c r="C49" s="695" t="s">
        <v>47</v>
      </c>
      <c r="D49" s="696" t="s">
        <v>689</v>
      </c>
      <c r="E49" s="695" t="s">
        <v>47</v>
      </c>
      <c r="F49" s="712">
        <v>92.592592592592595</v>
      </c>
      <c r="G49" s="719">
        <v>-3.8857805861880499E-16</v>
      </c>
      <c r="H49" s="720">
        <v>1.5</v>
      </c>
      <c r="I49" s="720">
        <v>10</v>
      </c>
      <c r="J49" s="721">
        <v>17.5</v>
      </c>
      <c r="K49" s="719">
        <v>3.75</v>
      </c>
      <c r="L49" s="720">
        <v>15</v>
      </c>
      <c r="M49" s="720">
        <v>30</v>
      </c>
      <c r="N49" s="720">
        <v>50</v>
      </c>
      <c r="O49" s="710"/>
      <c r="P49" s="597">
        <v>7</v>
      </c>
      <c r="Q49" s="696" t="s">
        <v>689</v>
      </c>
      <c r="R49" s="695" t="s">
        <v>47</v>
      </c>
      <c r="S49" s="696" t="s">
        <v>689</v>
      </c>
      <c r="T49" s="695" t="s">
        <v>47</v>
      </c>
      <c r="U49" s="719">
        <v>3.8163916471489799E-17</v>
      </c>
      <c r="V49" s="720">
        <v>-2.8449465006019602E-16</v>
      </c>
      <c r="W49" s="720">
        <v>1</v>
      </c>
      <c r="X49" s="721">
        <v>2.25</v>
      </c>
      <c r="Y49" s="719">
        <v>0</v>
      </c>
      <c r="Z49" s="720">
        <v>0</v>
      </c>
      <c r="AA49" s="720">
        <v>0</v>
      </c>
      <c r="AB49" s="721">
        <v>0</v>
      </c>
      <c r="AC49" s="720"/>
    </row>
    <row r="50" spans="1:29" ht="12.75" customHeight="1">
      <c r="A50" s="700">
        <v>8</v>
      </c>
      <c r="B50" s="696" t="s">
        <v>690</v>
      </c>
      <c r="C50" s="695">
        <v>0.4</v>
      </c>
      <c r="D50" s="700" t="s">
        <v>6</v>
      </c>
      <c r="E50" s="695" t="s">
        <v>6</v>
      </c>
      <c r="F50" s="712">
        <v>94.907407407407405</v>
      </c>
      <c r="G50" s="719">
        <v>0.749999999999999</v>
      </c>
      <c r="H50" s="720">
        <v>30</v>
      </c>
      <c r="I50" s="720">
        <v>40</v>
      </c>
      <c r="J50" s="721">
        <v>30</v>
      </c>
      <c r="K50" s="719">
        <v>7</v>
      </c>
      <c r="L50" s="720">
        <v>40</v>
      </c>
      <c r="M50" s="720">
        <v>63</v>
      </c>
      <c r="N50" s="720">
        <v>70</v>
      </c>
      <c r="O50" s="710"/>
      <c r="P50" s="597">
        <v>8</v>
      </c>
      <c r="Q50" s="696" t="s">
        <v>690</v>
      </c>
      <c r="R50" s="695">
        <v>0.4</v>
      </c>
      <c r="S50" s="700" t="s">
        <v>6</v>
      </c>
      <c r="T50" s="695" t="s">
        <v>6</v>
      </c>
      <c r="U50" s="719">
        <v>0.5</v>
      </c>
      <c r="V50" s="720">
        <v>-2.8449465006019602E-16</v>
      </c>
      <c r="W50" s="720">
        <v>1</v>
      </c>
      <c r="X50" s="721">
        <v>8.25</v>
      </c>
      <c r="Y50" s="719">
        <v>0</v>
      </c>
      <c r="Z50" s="720">
        <v>0</v>
      </c>
      <c r="AA50" s="720">
        <v>0</v>
      </c>
      <c r="AB50" s="721">
        <v>0</v>
      </c>
      <c r="AC50" s="720"/>
    </row>
    <row r="51" spans="1:29" ht="12.75" customHeight="1">
      <c r="A51" s="700">
        <v>9</v>
      </c>
      <c r="B51" s="696" t="s">
        <v>690</v>
      </c>
      <c r="C51" s="697">
        <v>0.4</v>
      </c>
      <c r="D51" s="693" t="s">
        <v>688</v>
      </c>
      <c r="E51" s="695">
        <v>0.6</v>
      </c>
      <c r="F51" s="712">
        <v>89.988425925925895</v>
      </c>
      <c r="G51" s="719">
        <v>1.5</v>
      </c>
      <c r="H51" s="720">
        <v>4.5</v>
      </c>
      <c r="I51" s="720">
        <v>18</v>
      </c>
      <c r="J51" s="721">
        <v>20</v>
      </c>
      <c r="K51" s="719">
        <v>4.75</v>
      </c>
      <c r="L51" s="720">
        <v>30</v>
      </c>
      <c r="M51" s="720">
        <v>40</v>
      </c>
      <c r="N51" s="720">
        <v>62.5</v>
      </c>
      <c r="O51" s="710"/>
      <c r="P51" s="597">
        <v>9</v>
      </c>
      <c r="Q51" s="696" t="s">
        <v>690</v>
      </c>
      <c r="R51" s="697">
        <v>0.4</v>
      </c>
      <c r="S51" s="693" t="s">
        <v>688</v>
      </c>
      <c r="T51" s="695">
        <v>0.6</v>
      </c>
      <c r="U51" s="719">
        <v>0.25</v>
      </c>
      <c r="V51" s="720">
        <v>-2.5673907444456701E-16</v>
      </c>
      <c r="W51" s="720">
        <v>1</v>
      </c>
      <c r="X51" s="721">
        <v>4.75</v>
      </c>
      <c r="Y51" s="719">
        <v>0</v>
      </c>
      <c r="Z51" s="720">
        <v>0</v>
      </c>
      <c r="AA51" s="720">
        <v>0</v>
      </c>
      <c r="AB51" s="721">
        <v>0</v>
      </c>
      <c r="AC51" s="720"/>
    </row>
    <row r="52" spans="1:29" ht="12.75" customHeight="1">
      <c r="A52" s="700">
        <v>10</v>
      </c>
      <c r="B52" s="698" t="s">
        <v>691</v>
      </c>
      <c r="C52" s="699" t="s">
        <v>362</v>
      </c>
      <c r="D52" s="701" t="s">
        <v>6</v>
      </c>
      <c r="E52" s="702" t="s">
        <v>6</v>
      </c>
      <c r="F52" s="713">
        <v>95.4861111111111</v>
      </c>
      <c r="G52" s="722">
        <v>0.249999999999998</v>
      </c>
      <c r="H52" s="723">
        <v>30</v>
      </c>
      <c r="I52" s="723">
        <v>40</v>
      </c>
      <c r="J52" s="724">
        <v>30</v>
      </c>
      <c r="K52" s="722">
        <v>3.75</v>
      </c>
      <c r="L52" s="723">
        <v>40</v>
      </c>
      <c r="M52" s="723">
        <v>63</v>
      </c>
      <c r="N52" s="723">
        <v>70</v>
      </c>
      <c r="O52" s="710"/>
      <c r="P52" s="597">
        <v>10</v>
      </c>
      <c r="Q52" s="698" t="s">
        <v>691</v>
      </c>
      <c r="R52" s="699" t="s">
        <v>362</v>
      </c>
      <c r="S52" s="701" t="s">
        <v>6</v>
      </c>
      <c r="T52" s="702" t="s">
        <v>6</v>
      </c>
      <c r="U52" s="722">
        <v>0.5</v>
      </c>
      <c r="V52" s="723">
        <v>0.249999999999999</v>
      </c>
      <c r="W52" s="723">
        <v>1</v>
      </c>
      <c r="X52" s="724">
        <v>4.5</v>
      </c>
      <c r="Y52" s="722">
        <v>0</v>
      </c>
      <c r="Z52" s="723">
        <v>0</v>
      </c>
      <c r="AA52" s="723">
        <v>0</v>
      </c>
      <c r="AB52" s="724">
        <v>0</v>
      </c>
      <c r="AC52" s="720"/>
    </row>
    <row r="53" spans="1:29" ht="12.75" customHeight="1">
      <c r="A53" s="691" t="s">
        <v>633</v>
      </c>
      <c r="B53" s="684"/>
      <c r="C53" s="684"/>
      <c r="D53" s="684"/>
      <c r="E53" s="684"/>
      <c r="F53" s="704">
        <v>40.398293029872001</v>
      </c>
      <c r="G53" s="704">
        <v>93.470149253731293</v>
      </c>
      <c r="H53" s="704">
        <v>98.745074510147603</v>
      </c>
      <c r="I53" s="704"/>
      <c r="J53" s="704">
        <v>88.7931034482759</v>
      </c>
      <c r="K53" s="704">
        <v>92.545286262065304</v>
      </c>
      <c r="L53" s="704">
        <v>94.464285714285694</v>
      </c>
      <c r="M53" s="704"/>
      <c r="N53" s="704">
        <v>90.011481056257196</v>
      </c>
      <c r="O53" s="685"/>
      <c r="P53" s="684" t="s">
        <v>633</v>
      </c>
      <c r="Q53" s="684"/>
      <c r="R53" s="684"/>
      <c r="S53" s="684"/>
      <c r="T53" s="684"/>
      <c r="U53" s="704">
        <v>48.081841432225097</v>
      </c>
      <c r="V53" s="704">
        <v>57.142857142857203</v>
      </c>
      <c r="W53" s="704"/>
      <c r="X53" s="704">
        <v>52.206693268633103</v>
      </c>
      <c r="Y53" s="704">
        <v>0</v>
      </c>
      <c r="Z53" s="704">
        <v>0</v>
      </c>
      <c r="AA53" s="704">
        <v>0</v>
      </c>
      <c r="AB53" s="743">
        <v>0</v>
      </c>
    </row>
    <row r="54" spans="1:29" ht="12.75" customHeight="1">
      <c r="A54" s="700" t="s">
        <v>256</v>
      </c>
      <c r="B54" s="597"/>
      <c r="C54" s="597"/>
      <c r="D54" s="597"/>
      <c r="E54" s="597"/>
      <c r="F54" s="705">
        <v>3.1833223640808299</v>
      </c>
      <c r="G54" s="705">
        <v>36.746545987008197</v>
      </c>
      <c r="H54" s="705">
        <v>10.5044959484272</v>
      </c>
      <c r="I54" s="705"/>
      <c r="J54" s="705">
        <v>8.4394947256972195</v>
      </c>
      <c r="K54" s="705">
        <v>24.386517049052699</v>
      </c>
      <c r="L54" s="705">
        <v>9.6812385282393105</v>
      </c>
      <c r="M54" s="705"/>
      <c r="N54" s="705">
        <v>4.3167012334414299</v>
      </c>
      <c r="O54" s="685"/>
      <c r="P54" s="597" t="s">
        <v>256</v>
      </c>
      <c r="Q54" s="597"/>
      <c r="R54" s="597"/>
      <c r="S54" s="597"/>
      <c r="T54" s="597"/>
      <c r="U54" s="705">
        <v>102.01104844510699</v>
      </c>
      <c r="V54" s="705">
        <v>121.716123890037</v>
      </c>
      <c r="W54" s="705"/>
      <c r="X54" s="705">
        <v>82.780841054069896</v>
      </c>
      <c r="Y54" s="705"/>
      <c r="Z54" s="705"/>
      <c r="AA54" s="726"/>
      <c r="AB54" s="739"/>
    </row>
    <row r="55" spans="1:29" ht="12.75" customHeight="1">
      <c r="A55" s="700" t="s">
        <v>257</v>
      </c>
      <c r="B55" s="597"/>
      <c r="C55" s="597"/>
      <c r="D55" s="597"/>
      <c r="E55" s="597"/>
      <c r="F55" s="705">
        <v>4.3128883010907098</v>
      </c>
      <c r="G55" s="705">
        <v>1.27964682627669</v>
      </c>
      <c r="H55" s="705">
        <v>2.69399632516456</v>
      </c>
      <c r="I55" s="705"/>
      <c r="J55" s="705">
        <v>3.1838467299793201</v>
      </c>
      <c r="K55" s="705">
        <v>2.3442181212506599</v>
      </c>
      <c r="L55" s="705">
        <v>4.9165597728492996</v>
      </c>
      <c r="M55" s="705"/>
      <c r="N55" s="705">
        <v>4.1182253459469704</v>
      </c>
      <c r="O55" s="685"/>
      <c r="P55" s="597" t="s">
        <v>257</v>
      </c>
      <c r="Q55" s="597"/>
      <c r="R55" s="597"/>
      <c r="S55" s="597"/>
      <c r="T55" s="597"/>
      <c r="U55" s="705">
        <v>0.62906931255625498</v>
      </c>
      <c r="V55" s="705">
        <v>0.52982412176117399</v>
      </c>
      <c r="W55" s="705"/>
      <c r="X55" s="705">
        <v>6.8164469483741996</v>
      </c>
      <c r="Y55" s="705"/>
      <c r="Z55" s="705"/>
      <c r="AA55" s="726"/>
      <c r="AB55" s="739"/>
    </row>
    <row r="56" spans="1:29" ht="12.75" customHeight="1">
      <c r="A56" s="700" t="s">
        <v>634</v>
      </c>
      <c r="B56" s="597"/>
      <c r="C56" s="597"/>
      <c r="D56" s="597"/>
      <c r="E56" s="597"/>
      <c r="F56" s="708">
        <v>0.12907456711189599</v>
      </c>
      <c r="G56" s="708">
        <v>1.55393313277715E-13</v>
      </c>
      <c r="H56" s="708">
        <v>2.72877607162108E-23</v>
      </c>
      <c r="I56" s="708"/>
      <c r="J56" s="708">
        <v>1.6653160800783E-10</v>
      </c>
      <c r="K56" s="708">
        <v>8.9640338233307803E-13</v>
      </c>
      <c r="L56" s="708">
        <v>1.3056608588978499E-14</v>
      </c>
      <c r="M56" s="708"/>
      <c r="N56" s="708">
        <v>3.06647631041396E-11</v>
      </c>
      <c r="O56" s="686"/>
      <c r="P56" s="597" t="s">
        <v>634</v>
      </c>
      <c r="Q56" s="597"/>
      <c r="R56" s="597"/>
      <c r="S56" s="597"/>
      <c r="T56" s="597"/>
      <c r="U56" s="708">
        <v>0.117192879356352</v>
      </c>
      <c r="V56" s="708">
        <v>4.1679406643337297E-3</v>
      </c>
      <c r="W56" s="708"/>
      <c r="X56" s="708">
        <v>1.2616322210822199E-2</v>
      </c>
      <c r="Y56" s="708"/>
      <c r="Z56" s="708"/>
      <c r="AA56" s="728"/>
      <c r="AB56" s="741"/>
    </row>
    <row r="57" spans="1:29" s="885" customFormat="1" ht="12.75" customHeight="1">
      <c r="A57" s="684"/>
      <c r="B57" s="684"/>
      <c r="C57" s="684"/>
      <c r="D57" s="684"/>
      <c r="E57" s="684"/>
      <c r="F57" s="715"/>
      <c r="G57" s="715"/>
      <c r="H57" s="715"/>
      <c r="I57" s="715"/>
      <c r="J57" s="715"/>
      <c r="K57" s="715"/>
      <c r="L57" s="715"/>
      <c r="M57" s="715"/>
      <c r="N57" s="715"/>
      <c r="O57" s="597"/>
      <c r="P57" s="684"/>
      <c r="Q57" s="684"/>
      <c r="R57" s="684"/>
      <c r="S57" s="684"/>
      <c r="T57" s="684"/>
      <c r="U57" s="715"/>
      <c r="V57" s="715"/>
      <c r="W57" s="715"/>
      <c r="X57" s="715"/>
      <c r="Y57" s="715"/>
      <c r="Z57" s="715"/>
      <c r="AA57" s="715"/>
      <c r="AB57" s="715"/>
    </row>
    <row r="58" spans="1:29" s="884" customFormat="1" ht="12.75" customHeight="1">
      <c r="A58" s="597"/>
      <c r="B58" s="597"/>
      <c r="C58" s="597"/>
      <c r="D58" s="597"/>
      <c r="E58" s="597"/>
      <c r="F58" s="730"/>
      <c r="G58" s="730"/>
      <c r="H58" s="730"/>
      <c r="I58" s="730"/>
      <c r="J58" s="730"/>
      <c r="K58" s="730"/>
      <c r="L58" s="730"/>
      <c r="M58" s="730"/>
      <c r="N58" s="730"/>
      <c r="O58" s="597"/>
      <c r="P58" s="597"/>
      <c r="Q58" s="597"/>
      <c r="R58" s="597"/>
      <c r="S58" s="597"/>
      <c r="T58" s="597"/>
      <c r="U58" s="730"/>
      <c r="V58" s="730"/>
      <c r="W58" s="730"/>
      <c r="X58" s="730"/>
      <c r="Y58" s="730"/>
      <c r="Z58" s="730"/>
      <c r="AA58" s="730"/>
      <c r="AB58" s="730"/>
    </row>
    <row r="59" spans="1:29" s="849" customFormat="1" ht="12.75" customHeight="1">
      <c r="A59" s="595"/>
      <c r="B59" s="595" t="s">
        <v>692</v>
      </c>
      <c r="C59" s="595"/>
      <c r="D59" s="595"/>
      <c r="E59" s="595"/>
      <c r="F59" s="844"/>
      <c r="G59" s="844"/>
      <c r="H59" s="844"/>
      <c r="I59" s="844"/>
      <c r="J59" s="844"/>
      <c r="K59" s="844"/>
      <c r="L59" s="844"/>
      <c r="M59" s="844"/>
      <c r="N59" s="844"/>
      <c r="O59" s="597"/>
      <c r="P59" s="595"/>
      <c r="Q59" s="595" t="s">
        <v>692</v>
      </c>
      <c r="R59" s="595"/>
      <c r="S59" s="595"/>
      <c r="T59" s="595"/>
      <c r="U59" s="844"/>
      <c r="V59" s="844"/>
      <c r="W59" s="844"/>
      <c r="X59" s="844"/>
      <c r="Y59" s="844"/>
      <c r="Z59" s="844"/>
      <c r="AA59" s="844"/>
      <c r="AB59" s="844"/>
    </row>
    <row r="60" spans="1:29" ht="12.75" customHeight="1">
      <c r="A60" s="881"/>
      <c r="B60" s="882" t="s">
        <v>7</v>
      </c>
      <c r="C60" s="755"/>
      <c r="D60" s="882" t="s">
        <v>9</v>
      </c>
      <c r="E60" s="755"/>
      <c r="F60" s="883"/>
      <c r="G60" s="879"/>
      <c r="H60" s="730"/>
      <c r="I60" s="730"/>
      <c r="J60" s="738"/>
      <c r="K60" s="879"/>
      <c r="L60" s="730"/>
      <c r="M60" s="730"/>
      <c r="N60" s="730"/>
      <c r="P60" s="750"/>
      <c r="Q60" s="688" t="s">
        <v>7</v>
      </c>
      <c r="R60" s="755"/>
      <c r="S60" s="688" t="s">
        <v>9</v>
      </c>
      <c r="T60" s="755"/>
      <c r="U60" s="879"/>
      <c r="V60" s="730"/>
      <c r="W60" s="730"/>
      <c r="X60" s="730"/>
      <c r="Y60" s="879"/>
      <c r="Z60" s="730"/>
      <c r="AA60" s="730"/>
      <c r="AB60" s="738"/>
      <c r="AC60" s="730"/>
    </row>
    <row r="61" spans="1:29" s="598" customFormat="1" ht="12.75" customHeight="1">
      <c r="A61" s="878" t="s">
        <v>607</v>
      </c>
      <c r="B61" s="688" t="s">
        <v>686</v>
      </c>
      <c r="C61" s="689" t="s">
        <v>687</v>
      </c>
      <c r="D61" s="688" t="s">
        <v>686</v>
      </c>
      <c r="E61" s="689" t="s">
        <v>687</v>
      </c>
      <c r="F61" s="711" t="s">
        <v>626</v>
      </c>
      <c r="G61" s="717" t="s">
        <v>623</v>
      </c>
      <c r="H61" s="703" t="s">
        <v>624</v>
      </c>
      <c r="I61" s="703" t="s">
        <v>625</v>
      </c>
      <c r="J61" s="718" t="s">
        <v>682</v>
      </c>
      <c r="K61" s="717" t="s">
        <v>630</v>
      </c>
      <c r="L61" s="703" t="s">
        <v>631</v>
      </c>
      <c r="M61" s="703" t="s">
        <v>632</v>
      </c>
      <c r="N61" s="703" t="s">
        <v>683</v>
      </c>
      <c r="O61" s="709"/>
      <c r="P61" s="888" t="s">
        <v>607</v>
      </c>
      <c r="Q61" s="688" t="s">
        <v>686</v>
      </c>
      <c r="R61" s="689" t="s">
        <v>687</v>
      </c>
      <c r="S61" s="688" t="s">
        <v>686</v>
      </c>
      <c r="T61" s="689" t="s">
        <v>687</v>
      </c>
      <c r="U61" s="732" t="s">
        <v>627</v>
      </c>
      <c r="V61" s="731" t="s">
        <v>628</v>
      </c>
      <c r="W61" s="731" t="s">
        <v>629</v>
      </c>
      <c r="X61" s="751" t="s">
        <v>684</v>
      </c>
      <c r="Y61" s="732" t="s">
        <v>620</v>
      </c>
      <c r="Z61" s="731" t="s">
        <v>621</v>
      </c>
      <c r="AA61" s="731" t="s">
        <v>622</v>
      </c>
      <c r="AB61" s="733" t="s">
        <v>685</v>
      </c>
      <c r="AC61" s="731"/>
    </row>
    <row r="62" spans="1:29" ht="12.75" customHeight="1">
      <c r="A62" s="700">
        <v>1</v>
      </c>
      <c r="B62" s="691" t="s">
        <v>6</v>
      </c>
      <c r="C62" s="692" t="s">
        <v>6</v>
      </c>
      <c r="D62" s="691" t="s">
        <v>6</v>
      </c>
      <c r="E62" s="692" t="s">
        <v>6</v>
      </c>
      <c r="F62" s="712">
        <v>99.537037037036995</v>
      </c>
      <c r="G62" s="719">
        <v>15</v>
      </c>
      <c r="H62" s="720">
        <v>30</v>
      </c>
      <c r="I62" s="720">
        <v>40</v>
      </c>
      <c r="J62" s="721" t="s">
        <v>6</v>
      </c>
      <c r="K62" s="719">
        <v>3</v>
      </c>
      <c r="L62" s="720">
        <v>22.5</v>
      </c>
      <c r="M62" s="720">
        <v>30</v>
      </c>
      <c r="N62" s="720" t="s">
        <v>6</v>
      </c>
      <c r="O62" s="710"/>
      <c r="P62" s="597">
        <v>1</v>
      </c>
      <c r="Q62" s="691" t="s">
        <v>6</v>
      </c>
      <c r="R62" s="692" t="s">
        <v>6</v>
      </c>
      <c r="S62" s="691" t="s">
        <v>6</v>
      </c>
      <c r="T62" s="692" t="s">
        <v>6</v>
      </c>
      <c r="U62" s="734">
        <v>0.5</v>
      </c>
      <c r="V62" s="735">
        <v>28</v>
      </c>
      <c r="W62" s="735">
        <v>53</v>
      </c>
      <c r="X62" s="721" t="s">
        <v>6</v>
      </c>
      <c r="Y62" s="734">
        <v>0.25</v>
      </c>
      <c r="Z62" s="735">
        <v>9.9920072216264108E-16</v>
      </c>
      <c r="AA62" s="735">
        <v>0</v>
      </c>
      <c r="AB62" s="736" t="s">
        <v>6</v>
      </c>
      <c r="AC62" s="720"/>
    </row>
    <row r="63" spans="1:29" ht="12.75" customHeight="1">
      <c r="A63" s="700">
        <v>2</v>
      </c>
      <c r="B63" s="693" t="s">
        <v>688</v>
      </c>
      <c r="C63" s="694">
        <v>0.3</v>
      </c>
      <c r="D63" s="700" t="s">
        <v>6</v>
      </c>
      <c r="E63" s="695" t="s">
        <v>6</v>
      </c>
      <c r="F63" s="712">
        <v>100.694444444444</v>
      </c>
      <c r="G63" s="719">
        <v>4</v>
      </c>
      <c r="H63" s="720">
        <v>30</v>
      </c>
      <c r="I63" s="720">
        <v>40</v>
      </c>
      <c r="J63" s="721" t="s">
        <v>6</v>
      </c>
      <c r="K63" s="719">
        <v>1</v>
      </c>
      <c r="L63" s="720">
        <v>12.5</v>
      </c>
      <c r="M63" s="720">
        <v>30</v>
      </c>
      <c r="N63" s="720" t="s">
        <v>6</v>
      </c>
      <c r="O63" s="710"/>
      <c r="P63" s="597">
        <v>2</v>
      </c>
      <c r="Q63" s="693" t="s">
        <v>688</v>
      </c>
      <c r="R63" s="694">
        <v>0.3</v>
      </c>
      <c r="S63" s="700" t="s">
        <v>6</v>
      </c>
      <c r="T63" s="695" t="s">
        <v>6</v>
      </c>
      <c r="U63" s="719">
        <v>-8.3266726846886799E-18</v>
      </c>
      <c r="V63" s="720">
        <v>4</v>
      </c>
      <c r="W63" s="720">
        <v>43</v>
      </c>
      <c r="X63" s="721" t="s">
        <v>6</v>
      </c>
      <c r="Y63" s="719">
        <v>1.38777878078145E-17</v>
      </c>
      <c r="Z63" s="720">
        <v>9.9920072216264108E-16</v>
      </c>
      <c r="AA63" s="720">
        <v>0</v>
      </c>
      <c r="AB63" s="721" t="s">
        <v>6</v>
      </c>
      <c r="AC63" s="720"/>
    </row>
    <row r="64" spans="1:29" ht="12.75" customHeight="1">
      <c r="A64" s="700">
        <v>3</v>
      </c>
      <c r="B64" s="693" t="s">
        <v>688</v>
      </c>
      <c r="C64" s="694">
        <v>0.3</v>
      </c>
      <c r="D64" s="693" t="s">
        <v>688</v>
      </c>
      <c r="E64" s="694">
        <v>0.3</v>
      </c>
      <c r="F64" s="712">
        <v>99.537037037036995</v>
      </c>
      <c r="G64" s="719">
        <v>2.5</v>
      </c>
      <c r="H64" s="720">
        <v>30</v>
      </c>
      <c r="I64" s="720">
        <v>35</v>
      </c>
      <c r="J64" s="721" t="s">
        <v>6</v>
      </c>
      <c r="K64" s="719">
        <v>0.75</v>
      </c>
      <c r="L64" s="720">
        <v>10</v>
      </c>
      <c r="M64" s="720">
        <v>20</v>
      </c>
      <c r="N64" s="720" t="s">
        <v>6</v>
      </c>
      <c r="O64" s="710"/>
      <c r="P64" s="597">
        <v>3</v>
      </c>
      <c r="Q64" s="693" t="s">
        <v>688</v>
      </c>
      <c r="R64" s="694">
        <v>0.3</v>
      </c>
      <c r="S64" s="693" t="s">
        <v>688</v>
      </c>
      <c r="T64" s="694">
        <v>0.3</v>
      </c>
      <c r="U64" s="719">
        <v>-8.3266726846886799E-18</v>
      </c>
      <c r="V64" s="720">
        <v>4.25</v>
      </c>
      <c r="W64" s="720">
        <v>28</v>
      </c>
      <c r="X64" s="721" t="s">
        <v>6</v>
      </c>
      <c r="Y64" s="719">
        <v>1.38777878078145E-17</v>
      </c>
      <c r="Z64" s="720">
        <v>0.750000000000001</v>
      </c>
      <c r="AA64" s="720">
        <v>3</v>
      </c>
      <c r="AB64" s="721" t="s">
        <v>6</v>
      </c>
      <c r="AC64" s="720"/>
    </row>
    <row r="65" spans="1:29" ht="12.75" customHeight="1">
      <c r="A65" s="700">
        <v>4</v>
      </c>
      <c r="B65" s="693" t="s">
        <v>688</v>
      </c>
      <c r="C65" s="695">
        <v>0.6</v>
      </c>
      <c r="D65" s="700" t="s">
        <v>6</v>
      </c>
      <c r="E65" s="695" t="s">
        <v>6</v>
      </c>
      <c r="F65" s="712">
        <v>102.430555555556</v>
      </c>
      <c r="G65" s="719">
        <v>3.5</v>
      </c>
      <c r="H65" s="720">
        <v>30</v>
      </c>
      <c r="I65" s="720">
        <v>38</v>
      </c>
      <c r="J65" s="721" t="s">
        <v>6</v>
      </c>
      <c r="K65" s="719">
        <v>1</v>
      </c>
      <c r="L65" s="720">
        <v>15</v>
      </c>
      <c r="M65" s="720">
        <v>25</v>
      </c>
      <c r="N65" s="720" t="s">
        <v>6</v>
      </c>
      <c r="O65" s="710"/>
      <c r="P65" s="597">
        <v>4</v>
      </c>
      <c r="Q65" s="693" t="s">
        <v>688</v>
      </c>
      <c r="R65" s="695">
        <v>0.6</v>
      </c>
      <c r="S65" s="700" t="s">
        <v>6</v>
      </c>
      <c r="T65" s="695" t="s">
        <v>6</v>
      </c>
      <c r="U65" s="719">
        <v>-8.3266726846886799E-18</v>
      </c>
      <c r="V65" s="720">
        <v>3.25</v>
      </c>
      <c r="W65" s="720">
        <v>40</v>
      </c>
      <c r="X65" s="721" t="s">
        <v>6</v>
      </c>
      <c r="Y65" s="719">
        <v>0.25</v>
      </c>
      <c r="Z65" s="720">
        <v>13</v>
      </c>
      <c r="AA65" s="720">
        <v>13</v>
      </c>
      <c r="AB65" s="721" t="s">
        <v>6</v>
      </c>
      <c r="AC65" s="720"/>
    </row>
    <row r="66" spans="1:29" ht="12.75" customHeight="1">
      <c r="A66" s="700">
        <v>5</v>
      </c>
      <c r="B66" s="693" t="s">
        <v>688</v>
      </c>
      <c r="C66" s="695">
        <v>0.6</v>
      </c>
      <c r="D66" s="693" t="s">
        <v>688</v>
      </c>
      <c r="E66" s="695">
        <v>0.6</v>
      </c>
      <c r="F66" s="712">
        <v>96.643518518518505</v>
      </c>
      <c r="G66" s="719">
        <v>1.5</v>
      </c>
      <c r="H66" s="720">
        <v>30</v>
      </c>
      <c r="I66" s="720">
        <v>30</v>
      </c>
      <c r="J66" s="721" t="s">
        <v>6</v>
      </c>
      <c r="K66" s="719">
        <v>0.75</v>
      </c>
      <c r="L66" s="720">
        <v>4.5</v>
      </c>
      <c r="M66" s="720">
        <v>20</v>
      </c>
      <c r="N66" s="720" t="s">
        <v>6</v>
      </c>
      <c r="O66" s="710"/>
      <c r="P66" s="597">
        <v>5</v>
      </c>
      <c r="Q66" s="693" t="s">
        <v>688</v>
      </c>
      <c r="R66" s="695">
        <v>0.6</v>
      </c>
      <c r="S66" s="693" t="s">
        <v>688</v>
      </c>
      <c r="T66" s="695">
        <v>0.6</v>
      </c>
      <c r="U66" s="719">
        <v>-8.3266726846886799E-18</v>
      </c>
      <c r="V66" s="720">
        <v>2</v>
      </c>
      <c r="W66" s="720">
        <v>24</v>
      </c>
      <c r="X66" s="721" t="s">
        <v>6</v>
      </c>
      <c r="Y66" s="719">
        <v>0.25</v>
      </c>
      <c r="Z66" s="720">
        <v>1.25</v>
      </c>
      <c r="AA66" s="720">
        <v>13</v>
      </c>
      <c r="AB66" s="721" t="s">
        <v>6</v>
      </c>
      <c r="AC66" s="720"/>
    </row>
    <row r="67" spans="1:29" ht="12.75" customHeight="1">
      <c r="A67" s="700">
        <v>6</v>
      </c>
      <c r="B67" s="696" t="s">
        <v>689</v>
      </c>
      <c r="C67" s="697" t="s">
        <v>48</v>
      </c>
      <c r="D67" s="696" t="s">
        <v>689</v>
      </c>
      <c r="E67" s="697" t="s">
        <v>48</v>
      </c>
      <c r="F67" s="712">
        <v>102.14120370370399</v>
      </c>
      <c r="G67" s="719">
        <v>3</v>
      </c>
      <c r="H67" s="720">
        <v>30</v>
      </c>
      <c r="I67" s="720">
        <v>33</v>
      </c>
      <c r="J67" s="721" t="s">
        <v>6</v>
      </c>
      <c r="K67" s="719">
        <v>0.75</v>
      </c>
      <c r="L67" s="720">
        <v>6.75</v>
      </c>
      <c r="M67" s="720">
        <v>18</v>
      </c>
      <c r="N67" s="720" t="s">
        <v>6</v>
      </c>
      <c r="O67" s="710"/>
      <c r="P67" s="597">
        <v>6</v>
      </c>
      <c r="Q67" s="696" t="s">
        <v>689</v>
      </c>
      <c r="R67" s="697" t="s">
        <v>48</v>
      </c>
      <c r="S67" s="696" t="s">
        <v>689</v>
      </c>
      <c r="T67" s="697" t="s">
        <v>48</v>
      </c>
      <c r="U67" s="719">
        <v>-8.3266726846886799E-18</v>
      </c>
      <c r="V67" s="720">
        <v>2</v>
      </c>
      <c r="W67" s="720">
        <v>25</v>
      </c>
      <c r="X67" s="721" t="s">
        <v>6</v>
      </c>
      <c r="Y67" s="719">
        <v>1.38777878078145E-17</v>
      </c>
      <c r="Z67" s="720">
        <v>0.250000000000001</v>
      </c>
      <c r="AA67" s="720">
        <v>2</v>
      </c>
      <c r="AB67" s="721" t="s">
        <v>6</v>
      </c>
      <c r="AC67" s="720"/>
    </row>
    <row r="68" spans="1:29" ht="12.75" customHeight="1">
      <c r="A68" s="700">
        <v>7</v>
      </c>
      <c r="B68" s="696" t="s">
        <v>689</v>
      </c>
      <c r="C68" s="695" t="s">
        <v>47</v>
      </c>
      <c r="D68" s="696" t="s">
        <v>689</v>
      </c>
      <c r="E68" s="695" t="s">
        <v>47</v>
      </c>
      <c r="F68" s="712">
        <v>98.9583333333333</v>
      </c>
      <c r="G68" s="719">
        <v>1</v>
      </c>
      <c r="H68" s="720">
        <v>20</v>
      </c>
      <c r="I68" s="720">
        <v>30</v>
      </c>
      <c r="J68" s="721" t="s">
        <v>6</v>
      </c>
      <c r="K68" s="719">
        <v>0.25</v>
      </c>
      <c r="L68" s="720">
        <v>1.75</v>
      </c>
      <c r="M68" s="720">
        <v>10</v>
      </c>
      <c r="N68" s="720" t="s">
        <v>6</v>
      </c>
      <c r="O68" s="710"/>
      <c r="P68" s="597">
        <v>7</v>
      </c>
      <c r="Q68" s="696" t="s">
        <v>689</v>
      </c>
      <c r="R68" s="695" t="s">
        <v>47</v>
      </c>
      <c r="S68" s="696" t="s">
        <v>689</v>
      </c>
      <c r="T68" s="695" t="s">
        <v>47</v>
      </c>
      <c r="U68" s="719">
        <v>-8.3266726846886799E-18</v>
      </c>
      <c r="V68" s="720">
        <v>0.25</v>
      </c>
      <c r="W68" s="720">
        <v>8</v>
      </c>
      <c r="X68" s="721" t="s">
        <v>6</v>
      </c>
      <c r="Y68" s="719">
        <v>0.25</v>
      </c>
      <c r="Z68" s="720">
        <v>1.5</v>
      </c>
      <c r="AA68" s="720">
        <v>5</v>
      </c>
      <c r="AB68" s="721" t="s">
        <v>6</v>
      </c>
      <c r="AC68" s="720"/>
    </row>
    <row r="69" spans="1:29" ht="12.75" customHeight="1">
      <c r="A69" s="700">
        <v>8</v>
      </c>
      <c r="B69" s="696" t="s">
        <v>690</v>
      </c>
      <c r="C69" s="695">
        <v>0.4</v>
      </c>
      <c r="D69" s="700" t="s">
        <v>6</v>
      </c>
      <c r="E69" s="695" t="s">
        <v>6</v>
      </c>
      <c r="F69" s="712">
        <v>100.694444444444</v>
      </c>
      <c r="G69" s="719">
        <v>3.5</v>
      </c>
      <c r="H69" s="720">
        <v>30</v>
      </c>
      <c r="I69" s="720">
        <v>40</v>
      </c>
      <c r="J69" s="721" t="s">
        <v>6</v>
      </c>
      <c r="K69" s="719">
        <v>1</v>
      </c>
      <c r="L69" s="720">
        <v>8.75</v>
      </c>
      <c r="M69" s="720">
        <v>23</v>
      </c>
      <c r="N69" s="720" t="s">
        <v>6</v>
      </c>
      <c r="O69" s="710"/>
      <c r="P69" s="597">
        <v>8</v>
      </c>
      <c r="Q69" s="696" t="s">
        <v>690</v>
      </c>
      <c r="R69" s="695">
        <v>0.4</v>
      </c>
      <c r="S69" s="700" t="s">
        <v>6</v>
      </c>
      <c r="T69" s="695" t="s">
        <v>6</v>
      </c>
      <c r="U69" s="719">
        <v>-8.3266726846886799E-18</v>
      </c>
      <c r="V69" s="720">
        <v>2.25</v>
      </c>
      <c r="W69" s="720">
        <v>33</v>
      </c>
      <c r="X69" s="721" t="s">
        <v>6</v>
      </c>
      <c r="Y69" s="719">
        <v>0.25</v>
      </c>
      <c r="Z69" s="720">
        <v>0.250000000000001</v>
      </c>
      <c r="AA69" s="720">
        <v>0</v>
      </c>
      <c r="AB69" s="721" t="s">
        <v>6</v>
      </c>
      <c r="AC69" s="720"/>
    </row>
    <row r="70" spans="1:29" ht="12.75" customHeight="1">
      <c r="A70" s="700">
        <v>9</v>
      </c>
      <c r="B70" s="696" t="s">
        <v>690</v>
      </c>
      <c r="C70" s="697">
        <v>0.4</v>
      </c>
      <c r="D70" s="693" t="s">
        <v>688</v>
      </c>
      <c r="E70" s="695">
        <v>0.6</v>
      </c>
      <c r="F70" s="712">
        <v>99.537037037036995</v>
      </c>
      <c r="G70" s="719">
        <v>3</v>
      </c>
      <c r="H70" s="720">
        <v>30</v>
      </c>
      <c r="I70" s="720">
        <v>35</v>
      </c>
      <c r="J70" s="721" t="s">
        <v>6</v>
      </c>
      <c r="K70" s="719">
        <v>0.75</v>
      </c>
      <c r="L70" s="720">
        <v>9.25</v>
      </c>
      <c r="M70" s="720">
        <v>25</v>
      </c>
      <c r="N70" s="720" t="s">
        <v>6</v>
      </c>
      <c r="O70" s="710"/>
      <c r="P70" s="597">
        <v>9</v>
      </c>
      <c r="Q70" s="696" t="s">
        <v>690</v>
      </c>
      <c r="R70" s="697">
        <v>0.4</v>
      </c>
      <c r="S70" s="693" t="s">
        <v>688</v>
      </c>
      <c r="T70" s="695">
        <v>0.6</v>
      </c>
      <c r="U70" s="719">
        <v>-8.3266726846886799E-18</v>
      </c>
      <c r="V70" s="720">
        <v>8.25</v>
      </c>
      <c r="W70" s="720">
        <v>30</v>
      </c>
      <c r="X70" s="721" t="s">
        <v>6</v>
      </c>
      <c r="Y70" s="719">
        <v>1.38777878078145E-17</v>
      </c>
      <c r="Z70" s="720">
        <v>1.25</v>
      </c>
      <c r="AA70" s="720">
        <v>6</v>
      </c>
      <c r="AB70" s="721" t="s">
        <v>6</v>
      </c>
      <c r="AC70" s="720"/>
    </row>
    <row r="71" spans="1:29" ht="12.75" customHeight="1">
      <c r="A71" s="700">
        <v>10</v>
      </c>
      <c r="B71" s="698" t="s">
        <v>691</v>
      </c>
      <c r="C71" s="699" t="s">
        <v>362</v>
      </c>
      <c r="D71" s="701" t="s">
        <v>6</v>
      </c>
      <c r="E71" s="702" t="s">
        <v>6</v>
      </c>
      <c r="F71" s="713">
        <v>104.456018518519</v>
      </c>
      <c r="G71" s="722">
        <v>4.5</v>
      </c>
      <c r="H71" s="723">
        <v>32.5</v>
      </c>
      <c r="I71" s="723">
        <v>40</v>
      </c>
      <c r="J71" s="724" t="s">
        <v>6</v>
      </c>
      <c r="K71" s="722">
        <v>0.75</v>
      </c>
      <c r="L71" s="723">
        <v>17.5</v>
      </c>
      <c r="M71" s="723">
        <v>30</v>
      </c>
      <c r="N71" s="723" t="s">
        <v>6</v>
      </c>
      <c r="O71" s="710"/>
      <c r="P71" s="597">
        <v>10</v>
      </c>
      <c r="Q71" s="698" t="s">
        <v>691</v>
      </c>
      <c r="R71" s="699" t="s">
        <v>362</v>
      </c>
      <c r="S71" s="701" t="s">
        <v>6</v>
      </c>
      <c r="T71" s="702" t="s">
        <v>6</v>
      </c>
      <c r="U71" s="722">
        <v>-8.3266726846886799E-18</v>
      </c>
      <c r="V71" s="723">
        <v>4</v>
      </c>
      <c r="W71" s="723">
        <v>35</v>
      </c>
      <c r="X71" s="724" t="s">
        <v>6</v>
      </c>
      <c r="Y71" s="722">
        <v>0.25</v>
      </c>
      <c r="Z71" s="723">
        <v>4</v>
      </c>
      <c r="AA71" s="723">
        <v>6</v>
      </c>
      <c r="AB71" s="724" t="s">
        <v>6</v>
      </c>
      <c r="AC71" s="720"/>
    </row>
    <row r="72" spans="1:29" ht="12.75" customHeight="1">
      <c r="A72" s="691" t="s">
        <v>633</v>
      </c>
      <c r="B72" s="684"/>
      <c r="C72" s="684"/>
      <c r="D72" s="684"/>
      <c r="E72" s="684"/>
      <c r="F72" s="704">
        <v>22.682858738135099</v>
      </c>
      <c r="G72" s="704">
        <v>82.334429981404597</v>
      </c>
      <c r="H72" s="704">
        <v>85.863874345549704</v>
      </c>
      <c r="I72" s="704"/>
      <c r="J72" s="704"/>
      <c r="K72" s="704">
        <v>71</v>
      </c>
      <c r="L72" s="704">
        <v>61.819443841915799</v>
      </c>
      <c r="M72" s="704"/>
      <c r="N72" s="704"/>
      <c r="O72" s="685"/>
      <c r="P72" s="684" t="s">
        <v>633</v>
      </c>
      <c r="Q72" s="684"/>
      <c r="R72" s="684"/>
      <c r="S72" s="684"/>
      <c r="T72" s="684"/>
      <c r="U72" s="704">
        <v>52.631578947368403</v>
      </c>
      <c r="V72" s="704">
        <v>50.775837164779098</v>
      </c>
      <c r="W72" s="704"/>
      <c r="X72" s="704"/>
      <c r="Y72" s="704">
        <v>21.568627450980401</v>
      </c>
      <c r="Z72" s="704">
        <v>31.056338737794601</v>
      </c>
      <c r="AA72" s="725"/>
      <c r="AB72" s="742"/>
    </row>
    <row r="73" spans="1:29" ht="12.75" customHeight="1">
      <c r="A73" s="700" t="s">
        <v>256</v>
      </c>
      <c r="B73" s="597"/>
      <c r="C73" s="597"/>
      <c r="D73" s="597"/>
      <c r="E73" s="597"/>
      <c r="F73" s="705">
        <v>5.21812015691967</v>
      </c>
      <c r="G73" s="705">
        <v>51.535144725355202</v>
      </c>
      <c r="H73" s="705">
        <v>5.4056028378946701</v>
      </c>
      <c r="I73" s="705"/>
      <c r="J73" s="705"/>
      <c r="K73" s="705">
        <v>56.764621219754702</v>
      </c>
      <c r="L73" s="705">
        <v>52.620429700736501</v>
      </c>
      <c r="M73" s="705"/>
      <c r="N73" s="705"/>
      <c r="O73" s="685"/>
      <c r="P73" s="597" t="s">
        <v>256</v>
      </c>
      <c r="Q73" s="597"/>
      <c r="R73" s="597"/>
      <c r="S73" s="597"/>
      <c r="T73" s="597"/>
      <c r="U73" s="705">
        <v>365.14837167011098</v>
      </c>
      <c r="V73" s="705">
        <v>165.631217356458</v>
      </c>
      <c r="W73" s="705"/>
      <c r="X73" s="705"/>
      <c r="Y73" s="705">
        <v>256.60011963983402</v>
      </c>
      <c r="Z73" s="705">
        <v>357.72267369527901</v>
      </c>
      <c r="AA73" s="726"/>
      <c r="AB73" s="739"/>
    </row>
    <row r="74" spans="1:29" ht="12.75" customHeight="1">
      <c r="A74" s="700" t="s">
        <v>257</v>
      </c>
      <c r="B74" s="597"/>
      <c r="C74" s="597"/>
      <c r="D74" s="597"/>
      <c r="E74" s="597"/>
      <c r="F74" s="705">
        <v>7.6064570371104701</v>
      </c>
      <c r="G74" s="705">
        <v>3.1032299302500901</v>
      </c>
      <c r="H74" s="705">
        <v>2.2942057449147799</v>
      </c>
      <c r="I74" s="705"/>
      <c r="J74" s="705"/>
      <c r="K74" s="705">
        <v>0.82364506918939295</v>
      </c>
      <c r="L74" s="705">
        <v>8.2841220174500094</v>
      </c>
      <c r="M74" s="705"/>
      <c r="N74" s="705"/>
      <c r="O74" s="685"/>
      <c r="P74" s="597" t="s">
        <v>257</v>
      </c>
      <c r="Q74" s="597"/>
      <c r="R74" s="597"/>
      <c r="S74" s="597"/>
      <c r="T74" s="597"/>
      <c r="U74" s="705">
        <v>0.264912060880587</v>
      </c>
      <c r="V74" s="705">
        <v>13.9991118075398</v>
      </c>
      <c r="W74" s="705"/>
      <c r="X74" s="705"/>
      <c r="Y74" s="705">
        <v>0.55848366135456495</v>
      </c>
      <c r="Z74" s="705">
        <v>11.548852696263801</v>
      </c>
      <c r="AA74" s="726"/>
      <c r="AB74" s="739"/>
    </row>
    <row r="75" spans="1:29" ht="12.75" customHeight="1">
      <c r="A75" s="700" t="s">
        <v>634</v>
      </c>
      <c r="B75" s="597"/>
      <c r="C75" s="597"/>
      <c r="D75" s="597"/>
      <c r="E75" s="597"/>
      <c r="F75" s="708">
        <v>0.71842753178149998</v>
      </c>
      <c r="G75" s="708">
        <v>5.9930306866195896E-8</v>
      </c>
      <c r="H75" s="708">
        <v>3.3594802198012999E-9</v>
      </c>
      <c r="I75" s="708"/>
      <c r="J75" s="708"/>
      <c r="K75" s="708">
        <v>5.1751601249808397E-5</v>
      </c>
      <c r="L75" s="708">
        <v>7.7384080274009405E-4</v>
      </c>
      <c r="M75" s="708"/>
      <c r="N75" s="708"/>
      <c r="O75" s="686"/>
      <c r="P75" s="597" t="s">
        <v>634</v>
      </c>
      <c r="Q75" s="597"/>
      <c r="R75" s="597"/>
      <c r="S75" s="597"/>
      <c r="T75" s="597"/>
      <c r="U75" s="708">
        <v>1.29716341078313E-2</v>
      </c>
      <c r="V75" s="708">
        <v>1.8455787885542502E-2</v>
      </c>
      <c r="W75" s="708"/>
      <c r="X75" s="708"/>
      <c r="Y75" s="708">
        <v>0.89475473471990896</v>
      </c>
      <c r="Z75" s="708">
        <v>0.468502724034355</v>
      </c>
      <c r="AA75" s="728"/>
      <c r="AB75" s="741"/>
    </row>
    <row r="76" spans="1:29" s="885" customFormat="1" ht="12.75" customHeight="1">
      <c r="A76" s="684"/>
      <c r="B76" s="684"/>
      <c r="C76" s="684"/>
      <c r="D76" s="684"/>
      <c r="E76" s="684"/>
      <c r="F76" s="715"/>
      <c r="G76" s="715"/>
      <c r="H76" s="715"/>
      <c r="I76" s="715"/>
      <c r="J76" s="715"/>
      <c r="K76" s="715"/>
      <c r="L76" s="715"/>
      <c r="M76" s="715"/>
      <c r="N76" s="715"/>
      <c r="O76" s="597"/>
      <c r="P76" s="684"/>
      <c r="Q76" s="684"/>
      <c r="R76" s="684"/>
      <c r="S76" s="684"/>
      <c r="T76" s="684"/>
      <c r="U76" s="715"/>
      <c r="V76" s="715"/>
      <c r="W76" s="715"/>
      <c r="X76" s="715"/>
      <c r="Y76" s="715"/>
      <c r="Z76" s="715"/>
      <c r="AA76" s="715"/>
      <c r="AB76" s="715"/>
    </row>
    <row r="77" spans="1:29" s="884" customFormat="1" ht="12.75" customHeight="1">
      <c r="A77" s="597"/>
      <c r="B77" s="597"/>
      <c r="C77" s="597"/>
      <c r="D77" s="597"/>
      <c r="E77" s="597"/>
      <c r="F77" s="730"/>
      <c r="G77" s="730"/>
      <c r="H77" s="730"/>
      <c r="I77" s="730"/>
      <c r="J77" s="730"/>
      <c r="K77" s="730"/>
      <c r="L77" s="730"/>
      <c r="M77" s="730"/>
      <c r="N77" s="730"/>
      <c r="O77" s="597"/>
      <c r="P77" s="597"/>
      <c r="Q77" s="597"/>
      <c r="R77" s="597"/>
      <c r="S77" s="597"/>
      <c r="T77" s="597"/>
      <c r="U77" s="730"/>
      <c r="V77" s="730"/>
      <c r="W77" s="730"/>
      <c r="X77" s="730"/>
      <c r="Y77" s="730"/>
      <c r="Z77" s="730"/>
      <c r="AA77" s="730"/>
      <c r="AB77" s="730"/>
    </row>
    <row r="78" spans="1:29" s="849" customFormat="1" ht="12.75" customHeight="1">
      <c r="A78" s="595"/>
      <c r="B78" s="595" t="s">
        <v>692</v>
      </c>
      <c r="C78" s="595"/>
      <c r="D78" s="595"/>
      <c r="E78" s="595"/>
      <c r="F78" s="844"/>
      <c r="G78" s="844"/>
      <c r="H78" s="844"/>
      <c r="I78" s="844"/>
      <c r="J78" s="844"/>
      <c r="K78" s="844"/>
      <c r="L78" s="844"/>
      <c r="M78" s="844"/>
      <c r="N78" s="844"/>
      <c r="O78" s="597"/>
      <c r="P78" s="595"/>
      <c r="Q78" s="595" t="s">
        <v>692</v>
      </c>
      <c r="R78" s="595"/>
      <c r="S78" s="595"/>
      <c r="T78" s="595"/>
      <c r="U78" s="844"/>
      <c r="V78" s="844"/>
      <c r="W78" s="844"/>
      <c r="X78" s="844"/>
      <c r="Y78" s="844"/>
      <c r="Z78" s="844"/>
      <c r="AA78" s="844"/>
      <c r="AB78" s="844"/>
    </row>
    <row r="79" spans="1:29" ht="12.75" customHeight="1">
      <c r="A79" s="881"/>
      <c r="B79" s="882" t="s">
        <v>7</v>
      </c>
      <c r="C79" s="755"/>
      <c r="D79" s="882" t="s">
        <v>9</v>
      </c>
      <c r="E79" s="755"/>
      <c r="F79" s="883"/>
      <c r="G79" s="879"/>
      <c r="H79" s="730"/>
      <c r="I79" s="730"/>
      <c r="J79" s="738"/>
      <c r="K79" s="879"/>
      <c r="L79" s="730"/>
      <c r="M79" s="730"/>
      <c r="N79" s="730"/>
      <c r="P79" s="750"/>
      <c r="Q79" s="688" t="s">
        <v>7</v>
      </c>
      <c r="R79" s="755"/>
      <c r="S79" s="688" t="s">
        <v>9</v>
      </c>
      <c r="T79" s="755"/>
      <c r="U79" s="879"/>
      <c r="V79" s="730"/>
      <c r="W79" s="730"/>
      <c r="X79" s="730"/>
      <c r="Y79" s="879"/>
      <c r="Z79" s="730"/>
      <c r="AA79" s="730"/>
      <c r="AB79" s="738"/>
      <c r="AC79" s="730"/>
    </row>
    <row r="80" spans="1:29" s="598" customFormat="1" ht="12.75" customHeight="1">
      <c r="A80" s="878" t="s">
        <v>478</v>
      </c>
      <c r="B80" s="688" t="s">
        <v>686</v>
      </c>
      <c r="C80" s="689" t="s">
        <v>687</v>
      </c>
      <c r="D80" s="688" t="s">
        <v>686</v>
      </c>
      <c r="E80" s="689" t="s">
        <v>687</v>
      </c>
      <c r="F80" s="711" t="s">
        <v>626</v>
      </c>
      <c r="G80" s="717" t="s">
        <v>623</v>
      </c>
      <c r="H80" s="703" t="s">
        <v>624</v>
      </c>
      <c r="I80" s="703" t="s">
        <v>625</v>
      </c>
      <c r="J80" s="718" t="s">
        <v>682</v>
      </c>
      <c r="K80" s="717" t="s">
        <v>630</v>
      </c>
      <c r="L80" s="703" t="s">
        <v>631</v>
      </c>
      <c r="M80" s="703" t="s">
        <v>632</v>
      </c>
      <c r="N80" s="703" t="s">
        <v>683</v>
      </c>
      <c r="O80" s="709"/>
      <c r="P80" s="888" t="s">
        <v>478</v>
      </c>
      <c r="Q80" s="688" t="s">
        <v>686</v>
      </c>
      <c r="R80" s="689" t="s">
        <v>687</v>
      </c>
      <c r="S80" s="688" t="s">
        <v>686</v>
      </c>
      <c r="T80" s="689" t="s">
        <v>687</v>
      </c>
      <c r="U80" s="732" t="s">
        <v>627</v>
      </c>
      <c r="V80" s="731" t="s">
        <v>628</v>
      </c>
      <c r="W80" s="731" t="s">
        <v>629</v>
      </c>
      <c r="X80" s="731" t="s">
        <v>684</v>
      </c>
      <c r="Y80" s="732" t="s">
        <v>620</v>
      </c>
      <c r="Z80" s="731" t="s">
        <v>621</v>
      </c>
      <c r="AA80" s="731" t="s">
        <v>622</v>
      </c>
      <c r="AB80" s="733" t="s">
        <v>685</v>
      </c>
      <c r="AC80" s="731"/>
    </row>
    <row r="81" spans="1:29" ht="12.75" customHeight="1">
      <c r="A81" s="700">
        <v>1</v>
      </c>
      <c r="B81" s="691" t="s">
        <v>6</v>
      </c>
      <c r="C81" s="692" t="s">
        <v>6</v>
      </c>
      <c r="D81" s="691" t="s">
        <v>6</v>
      </c>
      <c r="E81" s="692" t="s">
        <v>6</v>
      </c>
      <c r="F81" s="712">
        <v>93.0555555555556</v>
      </c>
      <c r="G81" s="719">
        <v>5.5</v>
      </c>
      <c r="H81" s="720">
        <v>18.75</v>
      </c>
      <c r="I81" s="720">
        <v>40</v>
      </c>
      <c r="J81" s="721">
        <v>35</v>
      </c>
      <c r="K81" s="719">
        <v>7.5</v>
      </c>
      <c r="L81" s="720">
        <v>35</v>
      </c>
      <c r="M81" s="720">
        <v>60</v>
      </c>
      <c r="N81" s="720">
        <v>80</v>
      </c>
      <c r="O81" s="710"/>
      <c r="P81" s="597">
        <v>1</v>
      </c>
      <c r="Q81" s="691" t="s">
        <v>6</v>
      </c>
      <c r="R81" s="692" t="s">
        <v>6</v>
      </c>
      <c r="S81" s="691" t="s">
        <v>6</v>
      </c>
      <c r="T81" s="692" t="s">
        <v>6</v>
      </c>
      <c r="U81" s="734">
        <v>0</v>
      </c>
      <c r="V81" s="735">
        <v>0.75</v>
      </c>
      <c r="W81" s="735">
        <v>30</v>
      </c>
      <c r="X81" s="736">
        <v>35</v>
      </c>
      <c r="Y81" s="734">
        <v>-5.2041704279304197E-18</v>
      </c>
      <c r="Z81" s="735">
        <v>0.749999999999999</v>
      </c>
      <c r="AA81" s="735">
        <v>0</v>
      </c>
      <c r="AB81" s="736">
        <v>4.71844785465692E-15</v>
      </c>
      <c r="AC81" s="720"/>
    </row>
    <row r="82" spans="1:29" ht="12.75" customHeight="1">
      <c r="A82" s="700">
        <v>2</v>
      </c>
      <c r="B82" s="693" t="s">
        <v>688</v>
      </c>
      <c r="C82" s="694">
        <v>0.3</v>
      </c>
      <c r="D82" s="700" t="s">
        <v>6</v>
      </c>
      <c r="E82" s="695" t="s">
        <v>6</v>
      </c>
      <c r="F82" s="712">
        <v>91.6666666666667</v>
      </c>
      <c r="G82" s="719">
        <v>2.0816681711721701E-17</v>
      </c>
      <c r="H82" s="720">
        <v>4.25</v>
      </c>
      <c r="I82" s="720">
        <v>33</v>
      </c>
      <c r="J82" s="721">
        <v>30</v>
      </c>
      <c r="K82" s="719">
        <v>4.25</v>
      </c>
      <c r="L82" s="720">
        <v>16.5</v>
      </c>
      <c r="M82" s="720">
        <v>53</v>
      </c>
      <c r="N82" s="720">
        <v>80</v>
      </c>
      <c r="O82" s="710"/>
      <c r="P82" s="597">
        <v>2</v>
      </c>
      <c r="Q82" s="693" t="s">
        <v>688</v>
      </c>
      <c r="R82" s="694">
        <v>0.3</v>
      </c>
      <c r="S82" s="700" t="s">
        <v>6</v>
      </c>
      <c r="T82" s="695" t="s">
        <v>6</v>
      </c>
      <c r="U82" s="719">
        <v>0</v>
      </c>
      <c r="V82" s="720">
        <v>1.5</v>
      </c>
      <c r="W82" s="720">
        <v>10</v>
      </c>
      <c r="X82" s="721">
        <v>32.5</v>
      </c>
      <c r="Y82" s="719">
        <v>-5.2041704279304197E-18</v>
      </c>
      <c r="Z82" s="720">
        <v>-7.8271265337159799E-16</v>
      </c>
      <c r="AA82" s="720">
        <v>8</v>
      </c>
      <c r="AB82" s="721">
        <v>10</v>
      </c>
      <c r="AC82" s="720"/>
    </row>
    <row r="83" spans="1:29" ht="12.75" customHeight="1">
      <c r="A83" s="700">
        <v>3</v>
      </c>
      <c r="B83" s="693" t="s">
        <v>688</v>
      </c>
      <c r="C83" s="694">
        <v>0.3</v>
      </c>
      <c r="D83" s="693" t="s">
        <v>688</v>
      </c>
      <c r="E83" s="694">
        <v>0.3</v>
      </c>
      <c r="F83" s="712">
        <v>94.1666666666667</v>
      </c>
      <c r="G83" s="719">
        <v>1</v>
      </c>
      <c r="H83" s="720">
        <v>11.25</v>
      </c>
      <c r="I83" s="720">
        <v>23</v>
      </c>
      <c r="J83" s="721">
        <v>32.5</v>
      </c>
      <c r="K83" s="719">
        <v>6.25</v>
      </c>
      <c r="L83" s="720">
        <v>30</v>
      </c>
      <c r="M83" s="720">
        <v>40</v>
      </c>
      <c r="N83" s="720">
        <v>65</v>
      </c>
      <c r="O83" s="710"/>
      <c r="P83" s="597">
        <v>3</v>
      </c>
      <c r="Q83" s="693" t="s">
        <v>688</v>
      </c>
      <c r="R83" s="694">
        <v>0.3</v>
      </c>
      <c r="S83" s="693" t="s">
        <v>688</v>
      </c>
      <c r="T83" s="694">
        <v>0.3</v>
      </c>
      <c r="U83" s="719">
        <v>0</v>
      </c>
      <c r="V83" s="720">
        <v>0.5</v>
      </c>
      <c r="W83" s="720">
        <v>3</v>
      </c>
      <c r="X83" s="721">
        <v>30</v>
      </c>
      <c r="Y83" s="719">
        <v>0.25</v>
      </c>
      <c r="Z83" s="720">
        <v>-7.8271265337159799E-16</v>
      </c>
      <c r="AA83" s="720">
        <v>8</v>
      </c>
      <c r="AB83" s="721">
        <v>12.5</v>
      </c>
      <c r="AC83" s="720"/>
    </row>
    <row r="84" spans="1:29" ht="12.75" customHeight="1">
      <c r="A84" s="700">
        <v>4</v>
      </c>
      <c r="B84" s="693" t="s">
        <v>688</v>
      </c>
      <c r="C84" s="695">
        <v>0.6</v>
      </c>
      <c r="D84" s="700" t="s">
        <v>6</v>
      </c>
      <c r="E84" s="695" t="s">
        <v>6</v>
      </c>
      <c r="F84" s="712">
        <v>96.6666666666667</v>
      </c>
      <c r="G84" s="719">
        <v>0.75</v>
      </c>
      <c r="H84" s="720">
        <v>15.75</v>
      </c>
      <c r="I84" s="720">
        <v>30</v>
      </c>
      <c r="J84" s="721">
        <v>30</v>
      </c>
      <c r="K84" s="719">
        <v>8</v>
      </c>
      <c r="L84" s="720">
        <v>32.5</v>
      </c>
      <c r="M84" s="720">
        <v>45</v>
      </c>
      <c r="N84" s="720">
        <v>65</v>
      </c>
      <c r="O84" s="710"/>
      <c r="P84" s="597">
        <v>4</v>
      </c>
      <c r="Q84" s="693" t="s">
        <v>688</v>
      </c>
      <c r="R84" s="695">
        <v>0.6</v>
      </c>
      <c r="S84" s="700" t="s">
        <v>6</v>
      </c>
      <c r="T84" s="695" t="s">
        <v>6</v>
      </c>
      <c r="U84" s="719">
        <v>0</v>
      </c>
      <c r="V84" s="720">
        <v>1</v>
      </c>
      <c r="W84" s="720">
        <v>4</v>
      </c>
      <c r="X84" s="721">
        <v>32.5</v>
      </c>
      <c r="Y84" s="719">
        <v>-5.2041704279304197E-18</v>
      </c>
      <c r="Z84" s="720">
        <v>-7.8271265337159799E-16</v>
      </c>
      <c r="AA84" s="720">
        <v>8</v>
      </c>
      <c r="AB84" s="721">
        <v>7.5</v>
      </c>
      <c r="AC84" s="720"/>
    </row>
    <row r="85" spans="1:29" ht="12.75" customHeight="1">
      <c r="A85" s="700">
        <v>5</v>
      </c>
      <c r="B85" s="693" t="s">
        <v>688</v>
      </c>
      <c r="C85" s="695">
        <v>0.6</v>
      </c>
      <c r="D85" s="693" t="s">
        <v>688</v>
      </c>
      <c r="E85" s="695">
        <v>0.6</v>
      </c>
      <c r="F85" s="712">
        <v>92.2222222222222</v>
      </c>
      <c r="G85" s="719">
        <v>2</v>
      </c>
      <c r="H85" s="720">
        <v>8.25</v>
      </c>
      <c r="I85" s="720">
        <v>9</v>
      </c>
      <c r="J85" s="721">
        <v>20</v>
      </c>
      <c r="K85" s="719">
        <v>8</v>
      </c>
      <c r="L85" s="720">
        <v>25</v>
      </c>
      <c r="M85" s="720">
        <v>35</v>
      </c>
      <c r="N85" s="720">
        <v>57.5</v>
      </c>
      <c r="O85" s="710"/>
      <c r="P85" s="597">
        <v>5</v>
      </c>
      <c r="Q85" s="693" t="s">
        <v>688</v>
      </c>
      <c r="R85" s="695">
        <v>0.6</v>
      </c>
      <c r="S85" s="693" t="s">
        <v>688</v>
      </c>
      <c r="T85" s="695">
        <v>0.6</v>
      </c>
      <c r="U85" s="719">
        <v>0</v>
      </c>
      <c r="V85" s="720">
        <v>0.5</v>
      </c>
      <c r="W85" s="720">
        <v>2</v>
      </c>
      <c r="X85" s="721">
        <v>17</v>
      </c>
      <c r="Y85" s="719">
        <v>-5.2041704279304197E-18</v>
      </c>
      <c r="Z85" s="720">
        <v>-7.8271265337159799E-16</v>
      </c>
      <c r="AA85" s="720">
        <v>0</v>
      </c>
      <c r="AB85" s="721">
        <v>4.71844785465692E-15</v>
      </c>
      <c r="AC85" s="720"/>
    </row>
    <row r="86" spans="1:29" ht="12.75" customHeight="1">
      <c r="A86" s="700">
        <v>6</v>
      </c>
      <c r="B86" s="696" t="s">
        <v>689</v>
      </c>
      <c r="C86" s="697" t="s">
        <v>48</v>
      </c>
      <c r="D86" s="696" t="s">
        <v>689</v>
      </c>
      <c r="E86" s="697" t="s">
        <v>48</v>
      </c>
      <c r="F86" s="712">
        <v>94.7222222222222</v>
      </c>
      <c r="G86" s="719">
        <v>0.5</v>
      </c>
      <c r="H86" s="720">
        <v>8.25</v>
      </c>
      <c r="I86" s="720">
        <v>18</v>
      </c>
      <c r="J86" s="721">
        <v>22.5</v>
      </c>
      <c r="K86" s="719">
        <v>5</v>
      </c>
      <c r="L86" s="720">
        <v>30</v>
      </c>
      <c r="M86" s="720">
        <v>35</v>
      </c>
      <c r="N86" s="720">
        <v>60</v>
      </c>
      <c r="O86" s="710"/>
      <c r="P86" s="597">
        <v>6</v>
      </c>
      <c r="Q86" s="696" t="s">
        <v>689</v>
      </c>
      <c r="R86" s="697" t="s">
        <v>48</v>
      </c>
      <c r="S86" s="696" t="s">
        <v>689</v>
      </c>
      <c r="T86" s="697" t="s">
        <v>48</v>
      </c>
      <c r="U86" s="719">
        <v>0</v>
      </c>
      <c r="V86" s="720">
        <v>0.5</v>
      </c>
      <c r="W86" s="720">
        <v>1</v>
      </c>
      <c r="X86" s="721">
        <v>14</v>
      </c>
      <c r="Y86" s="719">
        <v>-5.2041704279304197E-18</v>
      </c>
      <c r="Z86" s="720">
        <v>-7.8271265337159799E-16</v>
      </c>
      <c r="AA86" s="720">
        <v>0</v>
      </c>
      <c r="AB86" s="721">
        <v>4.71844785465692E-15</v>
      </c>
      <c r="AC86" s="720"/>
    </row>
    <row r="87" spans="1:29" ht="12.75" customHeight="1">
      <c r="A87" s="700">
        <v>7</v>
      </c>
      <c r="B87" s="696" t="s">
        <v>689</v>
      </c>
      <c r="C87" s="695" t="s">
        <v>47</v>
      </c>
      <c r="D87" s="696" t="s">
        <v>689</v>
      </c>
      <c r="E87" s="695" t="s">
        <v>47</v>
      </c>
      <c r="F87" s="712">
        <v>91.9444444444445</v>
      </c>
      <c r="G87" s="719">
        <v>0.5</v>
      </c>
      <c r="H87" s="720">
        <v>5.25</v>
      </c>
      <c r="I87" s="720">
        <v>7</v>
      </c>
      <c r="J87" s="721">
        <v>12.5</v>
      </c>
      <c r="K87" s="719">
        <v>6.75</v>
      </c>
      <c r="L87" s="720">
        <v>22.5</v>
      </c>
      <c r="M87" s="720">
        <v>30</v>
      </c>
      <c r="N87" s="720">
        <v>42.5</v>
      </c>
      <c r="O87" s="710"/>
      <c r="P87" s="597">
        <v>7</v>
      </c>
      <c r="Q87" s="696" t="s">
        <v>689</v>
      </c>
      <c r="R87" s="695" t="s">
        <v>47</v>
      </c>
      <c r="S87" s="696" t="s">
        <v>689</v>
      </c>
      <c r="T87" s="695" t="s">
        <v>47</v>
      </c>
      <c r="U87" s="719">
        <v>0</v>
      </c>
      <c r="V87" s="720">
        <v>0.5</v>
      </c>
      <c r="W87" s="720">
        <v>9</v>
      </c>
      <c r="X87" s="721">
        <v>9</v>
      </c>
      <c r="Y87" s="719">
        <v>-5.2041704279304197E-18</v>
      </c>
      <c r="Z87" s="720">
        <v>0.249999999999999</v>
      </c>
      <c r="AA87" s="720">
        <v>1</v>
      </c>
      <c r="AB87" s="721">
        <v>0.250000000000005</v>
      </c>
      <c r="AC87" s="720"/>
    </row>
    <row r="88" spans="1:29" ht="12.75" customHeight="1">
      <c r="A88" s="700">
        <v>8</v>
      </c>
      <c r="B88" s="696" t="s">
        <v>690</v>
      </c>
      <c r="C88" s="695">
        <v>0.4</v>
      </c>
      <c r="D88" s="700" t="s">
        <v>6</v>
      </c>
      <c r="E88" s="695" t="s">
        <v>6</v>
      </c>
      <c r="F88" s="712">
        <v>94.4444444444444</v>
      </c>
      <c r="G88" s="719">
        <v>0.5</v>
      </c>
      <c r="H88" s="720">
        <v>18.25</v>
      </c>
      <c r="I88" s="720">
        <v>27</v>
      </c>
      <c r="J88" s="721">
        <v>30</v>
      </c>
      <c r="K88" s="719">
        <v>6.75</v>
      </c>
      <c r="L88" s="720">
        <v>29.25</v>
      </c>
      <c r="M88" s="720">
        <v>47</v>
      </c>
      <c r="N88" s="720">
        <v>70</v>
      </c>
      <c r="O88" s="710"/>
      <c r="P88" s="597">
        <v>8</v>
      </c>
      <c r="Q88" s="696" t="s">
        <v>690</v>
      </c>
      <c r="R88" s="695">
        <v>0.4</v>
      </c>
      <c r="S88" s="700" t="s">
        <v>6</v>
      </c>
      <c r="T88" s="695" t="s">
        <v>6</v>
      </c>
      <c r="U88" s="719">
        <v>0</v>
      </c>
      <c r="V88" s="720">
        <v>0.75</v>
      </c>
      <c r="W88" s="720">
        <v>11</v>
      </c>
      <c r="X88" s="721">
        <v>32.5</v>
      </c>
      <c r="Y88" s="719">
        <v>-5.2041704279304197E-18</v>
      </c>
      <c r="Z88" s="720">
        <v>-7.8271265337159799E-16</v>
      </c>
      <c r="AA88" s="720">
        <v>1</v>
      </c>
      <c r="AB88" s="721">
        <v>4.71844785465692E-15</v>
      </c>
      <c r="AC88" s="720"/>
    </row>
    <row r="89" spans="1:29" ht="12.75" customHeight="1">
      <c r="A89" s="700">
        <v>9</v>
      </c>
      <c r="B89" s="696" t="s">
        <v>690</v>
      </c>
      <c r="C89" s="697">
        <v>0.4</v>
      </c>
      <c r="D89" s="693" t="s">
        <v>688</v>
      </c>
      <c r="E89" s="695">
        <v>0.6</v>
      </c>
      <c r="F89" s="712">
        <v>91.1111111111111</v>
      </c>
      <c r="G89" s="719">
        <v>0.75</v>
      </c>
      <c r="H89" s="720">
        <v>4.5</v>
      </c>
      <c r="I89" s="720">
        <v>14</v>
      </c>
      <c r="J89" s="721">
        <v>20</v>
      </c>
      <c r="K89" s="719">
        <v>7</v>
      </c>
      <c r="L89" s="720">
        <v>25</v>
      </c>
      <c r="M89" s="720">
        <v>38</v>
      </c>
      <c r="N89" s="720">
        <v>52.5</v>
      </c>
      <c r="O89" s="710"/>
      <c r="P89" s="597">
        <v>9</v>
      </c>
      <c r="Q89" s="696" t="s">
        <v>690</v>
      </c>
      <c r="R89" s="697">
        <v>0.4</v>
      </c>
      <c r="S89" s="693" t="s">
        <v>688</v>
      </c>
      <c r="T89" s="695">
        <v>0.6</v>
      </c>
      <c r="U89" s="719">
        <v>0</v>
      </c>
      <c r="V89" s="720">
        <v>1.25</v>
      </c>
      <c r="W89" s="720">
        <v>9</v>
      </c>
      <c r="X89" s="721">
        <v>32.5</v>
      </c>
      <c r="Y89" s="719">
        <v>2.2551405187698501E-17</v>
      </c>
      <c r="Z89" s="720">
        <v>0.749999999999999</v>
      </c>
      <c r="AA89" s="720">
        <v>8</v>
      </c>
      <c r="AB89" s="721">
        <v>10</v>
      </c>
      <c r="AC89" s="720"/>
    </row>
    <row r="90" spans="1:29" ht="12.75" customHeight="1">
      <c r="A90" s="700">
        <v>10</v>
      </c>
      <c r="B90" s="698" t="s">
        <v>691</v>
      </c>
      <c r="C90" s="699" t="s">
        <v>362</v>
      </c>
      <c r="D90" s="701" t="s">
        <v>6</v>
      </c>
      <c r="E90" s="702" t="s">
        <v>6</v>
      </c>
      <c r="F90" s="713">
        <v>93.6111111111111</v>
      </c>
      <c r="G90" s="722">
        <v>1.25</v>
      </c>
      <c r="H90" s="723">
        <v>12.5</v>
      </c>
      <c r="I90" s="723">
        <v>20</v>
      </c>
      <c r="J90" s="724">
        <v>30</v>
      </c>
      <c r="K90" s="722">
        <v>6.5</v>
      </c>
      <c r="L90" s="723">
        <v>32.5</v>
      </c>
      <c r="M90" s="723">
        <v>40</v>
      </c>
      <c r="N90" s="723">
        <v>70</v>
      </c>
      <c r="O90" s="710"/>
      <c r="P90" s="597">
        <v>10</v>
      </c>
      <c r="Q90" s="698" t="s">
        <v>691</v>
      </c>
      <c r="R90" s="699" t="s">
        <v>362</v>
      </c>
      <c r="S90" s="701" t="s">
        <v>6</v>
      </c>
      <c r="T90" s="702" t="s">
        <v>6</v>
      </c>
      <c r="U90" s="722">
        <v>0</v>
      </c>
      <c r="V90" s="723">
        <v>1.25</v>
      </c>
      <c r="W90" s="723">
        <v>5</v>
      </c>
      <c r="X90" s="724">
        <v>30</v>
      </c>
      <c r="Y90" s="722">
        <v>0.25</v>
      </c>
      <c r="Z90" s="723">
        <v>0.249999999999996</v>
      </c>
      <c r="AA90" s="723">
        <v>0</v>
      </c>
      <c r="AB90" s="724">
        <v>-5.9396931817445899E-15</v>
      </c>
      <c r="AC90" s="720"/>
    </row>
    <row r="91" spans="1:29" ht="12.75" customHeight="1">
      <c r="A91" s="691" t="s">
        <v>633</v>
      </c>
      <c r="B91" s="684"/>
      <c r="C91" s="684"/>
      <c r="D91" s="684"/>
      <c r="E91" s="684"/>
      <c r="F91" s="704">
        <v>18.383767023823498</v>
      </c>
      <c r="G91" s="704">
        <v>49.277249641880502</v>
      </c>
      <c r="H91" s="704">
        <v>40.621310507674202</v>
      </c>
      <c r="I91" s="704"/>
      <c r="J91" s="704">
        <v>79.572192513369004</v>
      </c>
      <c r="K91" s="704">
        <v>29.669260700389099</v>
      </c>
      <c r="L91" s="704">
        <v>22.160077233027099</v>
      </c>
      <c r="M91" s="704"/>
      <c r="N91" s="704">
        <v>90.004482294935002</v>
      </c>
      <c r="O91" s="685"/>
      <c r="P91" s="684" t="s">
        <v>633</v>
      </c>
      <c r="Q91" s="684"/>
      <c r="R91" s="684"/>
      <c r="S91" s="684"/>
      <c r="T91" s="684"/>
      <c r="U91" s="704">
        <v>0</v>
      </c>
      <c r="V91" s="704">
        <v>41.434262948207099</v>
      </c>
      <c r="W91" s="704"/>
      <c r="X91" s="704">
        <v>68.790922619047606</v>
      </c>
      <c r="Y91" s="704">
        <v>26.315789473684202</v>
      </c>
      <c r="Z91" s="704">
        <v>36.956521739130601</v>
      </c>
      <c r="AA91" s="725"/>
      <c r="AB91" s="742">
        <v>23.8586589058412</v>
      </c>
    </row>
    <row r="92" spans="1:29" ht="12.75" customHeight="1">
      <c r="A92" s="700" t="s">
        <v>256</v>
      </c>
      <c r="B92" s="597"/>
      <c r="C92" s="597"/>
      <c r="D92" s="597"/>
      <c r="E92" s="597"/>
      <c r="F92" s="705">
        <v>5.2222668934716703</v>
      </c>
      <c r="G92" s="705">
        <v>148.946968497928</v>
      </c>
      <c r="H92" s="705">
        <v>72.154984666056905</v>
      </c>
      <c r="I92" s="705"/>
      <c r="J92" s="705">
        <v>16.020479041503101</v>
      </c>
      <c r="K92" s="705">
        <v>35.063747389312702</v>
      </c>
      <c r="L92" s="705">
        <v>45.319740468269103</v>
      </c>
      <c r="M92" s="705"/>
      <c r="N92" s="705">
        <v>7.0724098734728997</v>
      </c>
      <c r="O92" s="685"/>
      <c r="P92" s="597" t="s">
        <v>256</v>
      </c>
      <c r="Q92" s="597"/>
      <c r="R92" s="597"/>
      <c r="S92" s="597"/>
      <c r="T92" s="597"/>
      <c r="U92" s="705"/>
      <c r="V92" s="705">
        <v>86.807622043837895</v>
      </c>
      <c r="W92" s="705"/>
      <c r="X92" s="705">
        <v>29.7469428450339</v>
      </c>
      <c r="Y92" s="705">
        <v>455.42003404264898</v>
      </c>
      <c r="Z92" s="705">
        <v>327.73069341672499</v>
      </c>
      <c r="AA92" s="726"/>
      <c r="AB92" s="739">
        <v>321.90633498086902</v>
      </c>
    </row>
    <row r="93" spans="1:29" ht="12.75" customHeight="1">
      <c r="A93" s="700" t="s">
        <v>257</v>
      </c>
      <c r="B93" s="597"/>
      <c r="C93" s="597"/>
      <c r="D93" s="597"/>
      <c r="E93" s="597"/>
      <c r="F93" s="705">
        <v>7.0743645179855799</v>
      </c>
      <c r="G93" s="705">
        <v>2.75552408808197</v>
      </c>
      <c r="H93" s="705">
        <v>11.202436092207799</v>
      </c>
      <c r="I93" s="705"/>
      <c r="J93" s="705">
        <v>6.1019292031291199</v>
      </c>
      <c r="K93" s="705">
        <v>3.3578757570821498</v>
      </c>
      <c r="L93" s="705">
        <v>18.297213082871401</v>
      </c>
      <c r="M93" s="705"/>
      <c r="N93" s="705">
        <v>6.5933011458600896</v>
      </c>
      <c r="O93" s="685"/>
      <c r="P93" s="597" t="s">
        <v>257</v>
      </c>
      <c r="Q93" s="597"/>
      <c r="R93" s="597"/>
      <c r="S93" s="597"/>
      <c r="T93" s="597"/>
      <c r="U93" s="705"/>
      <c r="V93" s="705">
        <v>1.0706293476269</v>
      </c>
      <c r="W93" s="705"/>
      <c r="X93" s="705">
        <v>11.4380126245778</v>
      </c>
      <c r="Y93" s="705">
        <v>0.33040338981311901</v>
      </c>
      <c r="Z93" s="705">
        <v>0.95106340482640594</v>
      </c>
      <c r="AA93" s="726"/>
      <c r="AB93" s="739">
        <v>18.799996430850701</v>
      </c>
    </row>
    <row r="94" spans="1:29" ht="12.75" customHeight="1">
      <c r="A94" s="701" t="s">
        <v>634</v>
      </c>
      <c r="B94" s="595"/>
      <c r="C94" s="595"/>
      <c r="D94" s="595"/>
      <c r="E94" s="595"/>
      <c r="F94" s="706">
        <v>0.87107754918535896</v>
      </c>
      <c r="G94" s="706">
        <v>1.9680266026375501E-2</v>
      </c>
      <c r="H94" s="706">
        <v>7.4658176436760801E-2</v>
      </c>
      <c r="I94" s="706"/>
      <c r="J94" s="706">
        <v>4.00654749006305E-7</v>
      </c>
      <c r="K94" s="706">
        <v>0.401046505900647</v>
      </c>
      <c r="L94" s="706">
        <v>0.63576936080948299</v>
      </c>
      <c r="M94" s="706"/>
      <c r="N94" s="706">
        <v>3.4707620240372203E-11</v>
      </c>
      <c r="O94" s="686"/>
      <c r="P94" s="595" t="s">
        <v>634</v>
      </c>
      <c r="Q94" s="595"/>
      <c r="R94" s="595"/>
      <c r="S94" s="595"/>
      <c r="T94" s="595"/>
      <c r="U94" s="706"/>
      <c r="V94" s="706">
        <v>0.43481728135791797</v>
      </c>
      <c r="W94" s="706"/>
      <c r="X94" s="706">
        <v>2.03118596260263E-4</v>
      </c>
      <c r="Y94" s="706">
        <v>0.57283241780249905</v>
      </c>
      <c r="Z94" s="706">
        <v>0.55508569178036704</v>
      </c>
      <c r="AA94" s="727"/>
      <c r="AB94" s="740">
        <v>0.73389994745616605</v>
      </c>
    </row>
  </sheetData>
  <pageMargins left="0.7" right="0.7" top="0.75" bottom="0.75" header="0.3" footer="0.3"/>
  <pageSetup paperSize="9" scale="90" orientation="landscape" r:id="rId1"/>
  <rowBreaks count="2" manualBreakCount="2">
    <brk id="39" max="16383" man="1"/>
    <brk id="77" max="16383" man="1"/>
  </rowBreaks>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S49"/>
  <sheetViews>
    <sheetView showGridLines="0" topLeftCell="A22" zoomScaleNormal="100" zoomScaleSheetLayoutView="100" workbookViewId="0">
      <selection activeCell="G22" sqref="G22"/>
    </sheetView>
  </sheetViews>
  <sheetFormatPr defaultColWidth="9" defaultRowHeight="15.75"/>
  <cols>
    <col min="1" max="1" width="20.625" style="4" customWidth="1"/>
    <col min="2" max="2" width="10.125" style="6" customWidth="1"/>
    <col min="3" max="3" width="6.5" style="4" customWidth="1"/>
    <col min="4" max="4" width="13.5" style="4" customWidth="1"/>
    <col min="5" max="5" width="9.625" style="4" customWidth="1"/>
    <col min="6" max="6" width="9.5" style="4" customWidth="1"/>
    <col min="7" max="7" width="10.125" style="4" customWidth="1"/>
    <col min="8" max="19" width="8.625" customWidth="1"/>
    <col min="20" max="16384" width="9" style="4"/>
  </cols>
  <sheetData>
    <row r="1" spans="1:7" ht="19.5" customHeight="1">
      <c r="A1" s="1" t="s">
        <v>59</v>
      </c>
      <c r="G1" s="162" t="s">
        <v>340</v>
      </c>
    </row>
    <row r="2" spans="1:7" ht="12" customHeight="1">
      <c r="A2" s="1"/>
      <c r="G2" s="7"/>
    </row>
    <row r="3" spans="1:7" ht="15.6" customHeight="1">
      <c r="A3" s="21" t="s">
        <v>145</v>
      </c>
      <c r="B3" s="22"/>
      <c r="C3" s="20"/>
      <c r="D3" s="20"/>
      <c r="E3" s="20"/>
      <c r="F3" s="20"/>
      <c r="G3" s="348"/>
    </row>
    <row r="4" spans="1:7" s="345" customFormat="1" ht="15" customHeight="1">
      <c r="A4" s="347" t="s">
        <v>23</v>
      </c>
      <c r="B4" s="904" t="s">
        <v>350</v>
      </c>
      <c r="C4" s="905"/>
      <c r="D4" s="905"/>
      <c r="E4" s="905"/>
      <c r="F4" s="905"/>
      <c r="G4" s="905"/>
    </row>
    <row r="5" spans="1:7" s="345" customFormat="1" ht="33.75" customHeight="1">
      <c r="A5" s="347"/>
      <c r="B5" s="913" t="s">
        <v>322</v>
      </c>
      <c r="C5" s="913"/>
      <c r="D5" s="913"/>
      <c r="E5" s="913"/>
      <c r="F5" s="913"/>
      <c r="G5" s="913"/>
    </row>
    <row r="6" spans="1:7" s="345" customFormat="1" ht="17.25" customHeight="1">
      <c r="A6" s="347"/>
      <c r="B6" s="475" t="s">
        <v>354</v>
      </c>
      <c r="C6" s="477"/>
      <c r="D6" s="477"/>
      <c r="E6" s="477"/>
      <c r="F6" s="477"/>
      <c r="G6" s="477"/>
    </row>
    <row r="7" spans="1:7" s="345" customFormat="1" ht="15" customHeight="1">
      <c r="A7" s="346"/>
      <c r="B7" s="472"/>
      <c r="C7" s="478"/>
      <c r="D7" s="478"/>
      <c r="E7" s="478"/>
      <c r="F7" s="478"/>
      <c r="G7" s="478"/>
    </row>
    <row r="8" spans="1:7" s="345" customFormat="1" ht="17.25" customHeight="1">
      <c r="A8" s="347" t="s">
        <v>352</v>
      </c>
      <c r="B8" s="912" t="s">
        <v>341</v>
      </c>
      <c r="C8" s="912"/>
      <c r="D8" s="912"/>
      <c r="E8" s="912"/>
      <c r="F8" s="912"/>
      <c r="G8" s="912"/>
    </row>
    <row r="9" spans="1:7" s="345" customFormat="1" ht="13.5" customHeight="1">
      <c r="A9" s="347"/>
      <c r="B9" s="479" t="s">
        <v>342</v>
      </c>
      <c r="C9" s="479"/>
      <c r="D9" s="479"/>
      <c r="E9" s="479" t="s">
        <v>344</v>
      </c>
      <c r="F9" s="479"/>
      <c r="G9" s="474"/>
    </row>
    <row r="10" spans="1:7" s="345" customFormat="1" ht="14.25" customHeight="1">
      <c r="A10" s="347"/>
      <c r="B10" s="475" t="s">
        <v>343</v>
      </c>
      <c r="C10" s="476"/>
      <c r="D10" s="476"/>
      <c r="E10" s="476"/>
      <c r="F10" s="476"/>
      <c r="G10" s="473"/>
    </row>
    <row r="11" spans="1:7" s="345" customFormat="1" ht="12.75" customHeight="1">
      <c r="A11" s="347"/>
      <c r="B11" s="475" t="s">
        <v>345</v>
      </c>
      <c r="C11" s="476"/>
      <c r="D11" s="476"/>
      <c r="E11" s="913" t="s">
        <v>346</v>
      </c>
      <c r="F11" s="913"/>
      <c r="G11" s="473"/>
    </row>
    <row r="12" spans="1:7" s="345" customFormat="1" ht="14.25" customHeight="1">
      <c r="A12" s="347"/>
      <c r="B12" s="475" t="s">
        <v>347</v>
      </c>
      <c r="C12" s="476"/>
      <c r="D12" s="476"/>
      <c r="E12" s="476"/>
      <c r="F12" s="476"/>
      <c r="G12" s="473"/>
    </row>
    <row r="13" spans="1:7" s="345" customFormat="1" ht="15" customHeight="1">
      <c r="A13" s="347"/>
      <c r="B13" s="475" t="s">
        <v>348</v>
      </c>
      <c r="C13" s="476"/>
      <c r="D13" s="476"/>
      <c r="E13" s="914" t="s">
        <v>349</v>
      </c>
      <c r="F13" s="914"/>
      <c r="G13" s="473"/>
    </row>
    <row r="14" spans="1:7" s="345" customFormat="1" ht="15.75" customHeight="1">
      <c r="A14" s="347"/>
    </row>
    <row r="15" spans="1:7" s="345" customFormat="1" ht="15.75" customHeight="1">
      <c r="A15" s="347" t="s">
        <v>351</v>
      </c>
      <c r="B15" s="912" t="s">
        <v>353</v>
      </c>
      <c r="C15" s="912"/>
      <c r="D15" s="912"/>
      <c r="E15" s="912"/>
      <c r="F15" s="912"/>
      <c r="G15" s="912"/>
    </row>
    <row r="16" spans="1:7" customFormat="1" ht="14.25" customHeight="1">
      <c r="A16" s="346"/>
      <c r="B16" s="910"/>
      <c r="C16" s="910"/>
      <c r="D16" s="910"/>
      <c r="E16" s="910"/>
      <c r="F16" s="910"/>
      <c r="G16" s="910"/>
    </row>
    <row r="17" spans="1:7" customFormat="1" ht="54.75" customHeight="1">
      <c r="A17" s="51" t="s">
        <v>24</v>
      </c>
      <c r="B17" s="906" t="s">
        <v>60</v>
      </c>
      <c r="C17" s="907"/>
      <c r="D17" s="907"/>
      <c r="E17" s="907"/>
      <c r="F17" s="907"/>
      <c r="G17" s="907"/>
    </row>
    <row r="18" spans="1:7" customFormat="1" ht="14.25" customHeight="1">
      <c r="A18" s="3" t="s">
        <v>25</v>
      </c>
      <c r="B18" s="6" t="s">
        <v>61</v>
      </c>
      <c r="C18" s="4"/>
      <c r="D18" s="4"/>
      <c r="E18" s="4" t="s">
        <v>378</v>
      </c>
      <c r="F18" s="4"/>
      <c r="G18" s="4"/>
    </row>
    <row r="19" spans="1:7" customFormat="1" ht="14.25" customHeight="1">
      <c r="A19" s="3"/>
      <c r="B19" s="6"/>
      <c r="C19" s="4"/>
      <c r="D19" s="4"/>
      <c r="E19" s="4"/>
      <c r="F19" s="4"/>
      <c r="G19" s="4"/>
    </row>
    <row r="20" spans="1:7" customFormat="1" ht="14.25" customHeight="1">
      <c r="A20" s="3"/>
      <c r="B20" s="6" t="s">
        <v>26</v>
      </c>
      <c r="C20" s="4"/>
      <c r="D20" s="4" t="s">
        <v>27</v>
      </c>
      <c r="E20" s="6" t="s">
        <v>377</v>
      </c>
      <c r="F20" s="4"/>
      <c r="G20" s="4"/>
    </row>
    <row r="21" spans="1:7" customFormat="1" ht="14.25" customHeight="1">
      <c r="A21" s="3"/>
      <c r="B21" s="6" t="s">
        <v>28</v>
      </c>
      <c r="C21" s="4"/>
      <c r="D21" s="4" t="s">
        <v>29</v>
      </c>
      <c r="E21" s="6">
        <v>6</v>
      </c>
      <c r="F21" s="4"/>
      <c r="G21" s="4"/>
    </row>
    <row r="22" spans="1:7" customFormat="1" ht="14.25" customHeight="1">
      <c r="A22" s="3"/>
      <c r="B22" s="6"/>
      <c r="C22" s="4"/>
      <c r="D22" s="4" t="s">
        <v>30</v>
      </c>
      <c r="E22" s="6">
        <v>11</v>
      </c>
      <c r="F22" s="4"/>
      <c r="G22" s="4"/>
    </row>
    <row r="23" spans="1:7" s="345" customFormat="1" ht="14.25" customHeight="1">
      <c r="A23" s="336"/>
      <c r="B23" s="10" t="s">
        <v>31</v>
      </c>
      <c r="C23" s="5"/>
      <c r="D23" s="5" t="s">
        <v>30</v>
      </c>
      <c r="E23" s="10">
        <v>9</v>
      </c>
      <c r="F23" s="5"/>
      <c r="G23" s="5"/>
    </row>
    <row r="24" spans="1:7" customFormat="1" ht="27" customHeight="1">
      <c r="A24" s="21"/>
      <c r="B24" s="911" t="s">
        <v>320</v>
      </c>
      <c r="C24" s="911"/>
      <c r="D24" s="911"/>
      <c r="E24" s="911"/>
      <c r="F24" s="911"/>
      <c r="G24" s="911"/>
    </row>
    <row r="25" spans="1:7" customFormat="1">
      <c r="A25" s="25" t="s">
        <v>32</v>
      </c>
      <c r="B25" s="26" t="s">
        <v>156</v>
      </c>
      <c r="C25" s="27"/>
      <c r="D25" s="27"/>
      <c r="E25" s="27"/>
      <c r="F25" s="27"/>
      <c r="G25" s="27"/>
    </row>
    <row r="26" spans="1:7" customFormat="1" ht="13.5" customHeight="1">
      <c r="A26" s="23" t="s">
        <v>33</v>
      </c>
      <c r="B26" s="908" t="s">
        <v>62</v>
      </c>
      <c r="C26" s="909"/>
      <c r="D26" s="909"/>
      <c r="E26" s="909"/>
      <c r="F26" s="909"/>
      <c r="G26" s="909"/>
    </row>
    <row r="27" spans="1:7" customFormat="1" ht="13.5" customHeight="1">
      <c r="A27" s="23"/>
      <c r="B27" s="52" t="s">
        <v>63</v>
      </c>
      <c r="C27" s="53"/>
      <c r="D27" s="53"/>
      <c r="E27" s="53"/>
      <c r="F27" s="53"/>
      <c r="G27" s="53"/>
    </row>
    <row r="28" spans="1:7" customFormat="1" ht="13.5" customHeight="1">
      <c r="A28" s="23"/>
      <c r="B28" s="49" t="s">
        <v>64</v>
      </c>
      <c r="C28" s="53"/>
      <c r="D28" s="53"/>
      <c r="E28" s="53"/>
      <c r="F28" s="53"/>
      <c r="G28" s="53"/>
    </row>
    <row r="29" spans="1:7" customFormat="1" ht="13.5" customHeight="1">
      <c r="A29" s="23"/>
      <c r="B29" s="54" t="s">
        <v>65</v>
      </c>
      <c r="C29" s="53"/>
      <c r="D29" s="53"/>
      <c r="E29" s="53"/>
      <c r="F29" s="53"/>
      <c r="G29" s="53"/>
    </row>
    <row r="30" spans="1:7" customFormat="1" ht="13.5" customHeight="1">
      <c r="A30" s="23"/>
      <c r="B30" s="49" t="s">
        <v>66</v>
      </c>
      <c r="C30" s="53"/>
      <c r="D30" s="53"/>
      <c r="E30" s="53"/>
      <c r="F30" s="53"/>
      <c r="G30" s="53"/>
    </row>
    <row r="31" spans="1:7" customFormat="1" ht="13.5" customHeight="1">
      <c r="A31" s="23"/>
      <c r="B31" s="49" t="s">
        <v>67</v>
      </c>
      <c r="C31" s="53"/>
      <c r="D31" s="53"/>
      <c r="E31" s="53"/>
      <c r="F31" s="53"/>
      <c r="G31" s="53"/>
    </row>
    <row r="32" spans="1:7" customFormat="1" ht="13.5" customHeight="1">
      <c r="A32" s="23"/>
      <c r="B32" s="49" t="s">
        <v>68</v>
      </c>
      <c r="C32" s="53"/>
      <c r="D32" s="53"/>
      <c r="E32" s="53"/>
      <c r="F32" s="53"/>
      <c r="G32" s="53"/>
    </row>
    <row r="33" spans="1:10" customFormat="1" ht="13.5" customHeight="1">
      <c r="A33" s="23"/>
      <c r="B33" s="55" t="s">
        <v>70</v>
      </c>
      <c r="C33" s="53"/>
      <c r="D33" s="53"/>
      <c r="E33" s="53"/>
      <c r="F33" s="53"/>
      <c r="G33" s="53"/>
    </row>
    <row r="34" spans="1:10" customFormat="1" ht="13.5" customHeight="1">
      <c r="A34" s="23"/>
      <c r="B34" s="54" t="s">
        <v>69</v>
      </c>
      <c r="C34" s="53"/>
      <c r="D34" s="53"/>
      <c r="E34" s="53"/>
      <c r="F34" s="53"/>
      <c r="G34" s="53"/>
    </row>
    <row r="35" spans="1:10" customFormat="1" ht="13.5" customHeight="1">
      <c r="A35" s="23"/>
      <c r="B35" s="49" t="s">
        <v>71</v>
      </c>
      <c r="C35" s="53"/>
      <c r="D35" s="53"/>
      <c r="E35" s="53"/>
      <c r="F35" s="53"/>
      <c r="G35" s="53"/>
    </row>
    <row r="36" spans="1:10" customFormat="1" ht="13.5" customHeight="1">
      <c r="A36" s="23"/>
      <c r="B36" s="54" t="s">
        <v>73</v>
      </c>
      <c r="C36" s="53"/>
      <c r="D36" s="53"/>
      <c r="E36" s="53"/>
      <c r="F36" s="53"/>
      <c r="G36" s="53"/>
    </row>
    <row r="37" spans="1:10" customFormat="1" ht="15" customHeight="1">
      <c r="A37" s="21"/>
      <c r="B37" s="56" t="s">
        <v>72</v>
      </c>
      <c r="C37" s="24"/>
      <c r="D37" s="20"/>
      <c r="E37" s="20"/>
      <c r="F37" s="20"/>
      <c r="G37" s="20"/>
    </row>
    <row r="38" spans="1:10" customFormat="1" ht="13.5" customHeight="1">
      <c r="A38" s="57" t="s">
        <v>74</v>
      </c>
      <c r="B38" s="61" t="s">
        <v>379</v>
      </c>
      <c r="C38" s="58"/>
      <c r="D38" s="59"/>
      <c r="E38" s="59"/>
      <c r="F38" s="59"/>
      <c r="G38" s="59"/>
    </row>
    <row r="39" spans="1:10" customFormat="1" ht="13.5" customHeight="1">
      <c r="A39" s="23"/>
      <c r="B39" s="49" t="s">
        <v>146</v>
      </c>
      <c r="C39" s="60"/>
      <c r="D39" s="5"/>
      <c r="E39" s="5"/>
      <c r="F39" s="5"/>
      <c r="G39" s="5"/>
    </row>
    <row r="40" spans="1:10" customFormat="1" ht="13.5" customHeight="1">
      <c r="A40" s="23"/>
      <c r="B40" s="49" t="s">
        <v>147</v>
      </c>
      <c r="C40" s="60"/>
      <c r="D40" s="5"/>
      <c r="E40" s="5"/>
      <c r="F40" s="5"/>
      <c r="G40" s="5"/>
      <c r="J40" s="54"/>
    </row>
    <row r="41" spans="1:10" customFormat="1" ht="13.5" customHeight="1">
      <c r="A41" s="23"/>
      <c r="B41" s="49" t="s">
        <v>148</v>
      </c>
      <c r="C41" s="60"/>
      <c r="D41" s="5"/>
      <c r="E41" s="5"/>
      <c r="F41" s="5"/>
      <c r="G41" s="5"/>
      <c r="J41" s="49"/>
    </row>
    <row r="42" spans="1:10" customFormat="1" ht="13.5" customHeight="1">
      <c r="A42" s="23"/>
      <c r="B42" s="49" t="s">
        <v>149</v>
      </c>
      <c r="C42" s="60"/>
      <c r="D42" s="5"/>
      <c r="E42" s="5"/>
      <c r="F42" s="5"/>
      <c r="G42" s="5"/>
      <c r="J42" s="49"/>
    </row>
    <row r="43" spans="1:10" customFormat="1" ht="13.5" customHeight="1">
      <c r="A43" s="23"/>
      <c r="B43" s="49" t="s">
        <v>150</v>
      </c>
      <c r="C43" s="60"/>
      <c r="D43" s="5"/>
      <c r="E43" s="5"/>
      <c r="F43" s="5"/>
      <c r="G43" s="5"/>
    </row>
    <row r="44" spans="1:10" customFormat="1" ht="13.5" customHeight="1">
      <c r="A44" s="23"/>
      <c r="B44" s="6" t="s">
        <v>380</v>
      </c>
      <c r="C44" s="60"/>
      <c r="D44" s="5"/>
      <c r="E44" s="5"/>
      <c r="F44" s="5"/>
      <c r="G44" s="5"/>
    </row>
    <row r="45" spans="1:10" customFormat="1" ht="13.5" customHeight="1">
      <c r="A45" s="23"/>
      <c r="B45" s="54" t="s">
        <v>157</v>
      </c>
      <c r="C45" s="60"/>
      <c r="D45" s="5"/>
      <c r="E45" s="5"/>
      <c r="F45" s="5"/>
      <c r="G45" s="5"/>
    </row>
    <row r="46" spans="1:10" customFormat="1" ht="13.5" customHeight="1">
      <c r="A46" s="23"/>
      <c r="B46" s="6" t="s">
        <v>155</v>
      </c>
      <c r="C46" s="60"/>
      <c r="D46" s="5"/>
      <c r="E46" s="5"/>
      <c r="F46" s="5"/>
      <c r="G46" s="5"/>
    </row>
    <row r="47" spans="1:10" customFormat="1" ht="13.5" customHeight="1">
      <c r="A47" s="23"/>
      <c r="B47" s="62" t="s">
        <v>158</v>
      </c>
      <c r="C47" s="60"/>
      <c r="D47" s="10" t="s">
        <v>142</v>
      </c>
      <c r="E47" s="5"/>
      <c r="F47" s="5"/>
      <c r="G47" s="5"/>
    </row>
    <row r="48" spans="1:10" customFormat="1" ht="13.5" customHeight="1">
      <c r="A48" s="23"/>
      <c r="B48" s="62" t="s">
        <v>159</v>
      </c>
      <c r="C48" s="60"/>
      <c r="D48" s="5" t="s">
        <v>381</v>
      </c>
      <c r="E48" s="5"/>
      <c r="F48" s="5"/>
      <c r="G48" s="5"/>
    </row>
    <row r="49" spans="1:7" customFormat="1" ht="17.25" customHeight="1">
      <c r="A49" s="25" t="s">
        <v>34</v>
      </c>
      <c r="B49" s="26" t="s">
        <v>382</v>
      </c>
      <c r="C49" s="27"/>
      <c r="D49" s="27"/>
      <c r="E49" s="27"/>
      <c r="F49" s="27"/>
      <c r="G49" s="27"/>
    </row>
  </sheetData>
  <mergeCells count="10">
    <mergeCell ref="B4:G4"/>
    <mergeCell ref="B17:G17"/>
    <mergeCell ref="B26:G26"/>
    <mergeCell ref="B16:G16"/>
    <mergeCell ref="B24:G24"/>
    <mergeCell ref="B8:G8"/>
    <mergeCell ref="B5:G5"/>
    <mergeCell ref="B15:G15"/>
    <mergeCell ref="E11:F11"/>
    <mergeCell ref="E13:F13"/>
  </mergeCells>
  <pageMargins left="0.74803149606299213" right="0.74803149606299213" top="0.78740157480314965" bottom="0.59055118110236227" header="0.59055118110236227" footer="0.39370078740157483"/>
  <pageSetup paperSize="9" orientation="portrait" r:id="rId1"/>
  <headerFooter alignWithMargins="0">
    <oddFooter>&amp;C&amp;"Arial,Normal"&amp;10NBR Nordic Beet Research</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AG77"/>
  <sheetViews>
    <sheetView topLeftCell="A47" zoomScale="70" zoomScaleNormal="70" workbookViewId="0">
      <selection activeCell="L89" sqref="L89"/>
    </sheetView>
  </sheetViews>
  <sheetFormatPr defaultRowHeight="15.75"/>
  <sheetData>
    <row r="1" spans="1:33">
      <c r="A1" s="746" t="s">
        <v>693</v>
      </c>
      <c r="B1" s="745"/>
      <c r="C1" s="745"/>
      <c r="D1" s="745"/>
      <c r="E1" s="745"/>
      <c r="F1" s="745"/>
      <c r="G1" s="745"/>
      <c r="H1" s="745"/>
      <c r="I1" s="745"/>
      <c r="J1" s="745"/>
      <c r="K1" s="745"/>
      <c r="L1" s="745"/>
      <c r="M1" s="745"/>
      <c r="N1" s="745"/>
      <c r="O1" s="745"/>
      <c r="P1" s="745"/>
      <c r="Q1" s="745"/>
      <c r="R1" s="745"/>
      <c r="S1" s="745"/>
      <c r="T1" s="745"/>
      <c r="U1" s="745"/>
      <c r="V1" s="745"/>
      <c r="W1" s="745"/>
      <c r="X1" s="745"/>
      <c r="Y1" s="745"/>
      <c r="Z1" s="745"/>
      <c r="AA1" s="745"/>
      <c r="AB1" s="745"/>
      <c r="AC1" s="745"/>
      <c r="AD1" s="745"/>
      <c r="AE1" s="745"/>
      <c r="AF1" s="745"/>
      <c r="AG1" s="745"/>
    </row>
    <row r="27" spans="1:33">
      <c r="A27" s="746" t="s">
        <v>694</v>
      </c>
      <c r="B27" s="745"/>
      <c r="C27" s="745"/>
      <c r="D27" s="745"/>
      <c r="E27" s="745"/>
      <c r="F27" s="745"/>
      <c r="G27" s="745"/>
      <c r="H27" s="745"/>
      <c r="I27" s="745"/>
      <c r="J27" s="745"/>
      <c r="K27" s="745"/>
      <c r="L27" s="745"/>
      <c r="M27" s="745"/>
      <c r="N27" s="745"/>
      <c r="O27" s="745"/>
      <c r="P27" s="745"/>
      <c r="Q27" s="745"/>
      <c r="R27" s="745"/>
      <c r="S27" s="745"/>
      <c r="T27" s="745"/>
      <c r="U27" s="745"/>
      <c r="V27" s="745"/>
      <c r="W27" s="745"/>
      <c r="X27" s="745"/>
      <c r="Y27" s="745"/>
      <c r="Z27" s="745"/>
      <c r="AA27" s="745"/>
      <c r="AB27" s="745"/>
      <c r="AC27" s="745"/>
      <c r="AD27" s="745"/>
      <c r="AE27" s="745"/>
      <c r="AF27" s="745"/>
      <c r="AG27" s="745"/>
    </row>
    <row r="52" spans="1:33">
      <c r="A52" s="746" t="s">
        <v>695</v>
      </c>
      <c r="B52" s="745"/>
      <c r="C52" s="745"/>
      <c r="D52" s="745"/>
      <c r="E52" s="745"/>
      <c r="F52" s="745"/>
      <c r="G52" s="745"/>
      <c r="H52" s="745"/>
      <c r="I52" s="745"/>
      <c r="J52" s="745"/>
      <c r="K52" s="745"/>
      <c r="L52" s="745"/>
      <c r="M52" s="745"/>
      <c r="N52" s="745"/>
      <c r="O52" s="745"/>
      <c r="P52" s="745"/>
      <c r="Q52" s="745"/>
      <c r="R52" s="745"/>
      <c r="S52" s="745"/>
      <c r="T52" s="745"/>
      <c r="U52" s="745"/>
      <c r="V52" s="745"/>
      <c r="W52" s="745"/>
      <c r="X52" s="745"/>
      <c r="Y52" s="745"/>
      <c r="Z52" s="745"/>
      <c r="AA52" s="745"/>
      <c r="AB52" s="745"/>
      <c r="AC52" s="745"/>
      <c r="AD52" s="745"/>
      <c r="AE52" s="745"/>
      <c r="AF52" s="745"/>
      <c r="AG52" s="745"/>
    </row>
    <row r="77" spans="1:33">
      <c r="A77" s="746" t="s">
        <v>722</v>
      </c>
      <c r="B77" s="745"/>
      <c r="C77" s="745"/>
      <c r="D77" s="745"/>
      <c r="E77" s="745"/>
      <c r="F77" s="745"/>
      <c r="G77" s="745"/>
      <c r="H77" s="745"/>
      <c r="I77" s="745"/>
      <c r="J77" s="745"/>
      <c r="K77" s="745"/>
      <c r="L77" s="745"/>
      <c r="M77" s="745"/>
      <c r="N77" s="745"/>
      <c r="O77" s="745"/>
      <c r="P77" s="745"/>
      <c r="Q77" s="745"/>
      <c r="R77" s="745"/>
      <c r="S77" s="745"/>
      <c r="T77" s="745"/>
      <c r="U77" s="745"/>
      <c r="V77" s="745"/>
      <c r="W77" s="745"/>
      <c r="X77" s="745"/>
      <c r="Y77" s="745"/>
      <c r="Z77" s="745"/>
      <c r="AA77" s="745"/>
      <c r="AB77" s="745"/>
      <c r="AC77" s="745"/>
      <c r="AD77" s="745"/>
      <c r="AE77" s="745"/>
      <c r="AF77" s="745"/>
      <c r="AG77" s="745"/>
    </row>
  </sheetData>
  <pageMargins left="0.62992125984251968" right="0.62992125984251968" top="0" bottom="0" header="0.31496062992125984" footer="0.31496062992125984"/>
  <pageSetup paperSize="9" scale="105" pageOrder="overThenDown" orientation="portrait" r:id="rId1"/>
  <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275"/>
  <sheetViews>
    <sheetView topLeftCell="B1" zoomScaleNormal="100" workbookViewId="0">
      <selection activeCell="B3" sqref="B3:J18"/>
    </sheetView>
  </sheetViews>
  <sheetFormatPr defaultRowHeight="12.75"/>
  <cols>
    <col min="1" max="1" width="8.625" style="594" customWidth="1"/>
    <col min="2" max="5" width="10.375" style="594" customWidth="1"/>
    <col min="6" max="6" width="12.25" style="707" customWidth="1"/>
    <col min="7" max="10" width="11.125" style="707" customWidth="1"/>
    <col min="11" max="11" width="9" style="884"/>
    <col min="12" max="12" width="14.25" style="884" customWidth="1"/>
    <col min="13" max="38" width="9" style="884"/>
    <col min="39" max="16384" width="9" style="593"/>
  </cols>
  <sheetData>
    <row r="1" spans="1:38">
      <c r="A1" s="691"/>
      <c r="B1" s="684"/>
      <c r="C1" s="684"/>
      <c r="D1" s="684"/>
      <c r="E1" s="684"/>
      <c r="F1" s="715"/>
      <c r="G1" s="715"/>
      <c r="H1" s="715"/>
      <c r="I1" s="715"/>
      <c r="J1" s="715"/>
    </row>
    <row r="2" spans="1:38">
      <c r="A2" s="737"/>
      <c r="B2" s="597" t="s">
        <v>692</v>
      </c>
      <c r="C2" s="597"/>
      <c r="D2" s="597"/>
      <c r="E2" s="597"/>
      <c r="F2" s="730"/>
      <c r="G2" s="730"/>
      <c r="H2" s="730"/>
      <c r="I2" s="730"/>
      <c r="J2" s="730"/>
    </row>
    <row r="3" spans="1:38" ht="12.75" customHeight="1">
      <c r="A3" s="878"/>
      <c r="B3" s="898" t="s">
        <v>7</v>
      </c>
      <c r="C3" s="899"/>
      <c r="D3" s="898" t="s">
        <v>9</v>
      </c>
      <c r="E3" s="899"/>
      <c r="F3" s="714"/>
      <c r="G3" s="715"/>
      <c r="H3" s="715"/>
      <c r="I3" s="715"/>
      <c r="J3" s="716"/>
    </row>
    <row r="4" spans="1:38" s="598" customFormat="1" ht="12.75" customHeight="1">
      <c r="A4" s="878" t="s">
        <v>474</v>
      </c>
      <c r="B4" s="688" t="s">
        <v>686</v>
      </c>
      <c r="C4" s="750" t="s">
        <v>687</v>
      </c>
      <c r="D4" s="688" t="s">
        <v>686</v>
      </c>
      <c r="E4" s="750" t="s">
        <v>687</v>
      </c>
      <c r="F4" s="717" t="s">
        <v>194</v>
      </c>
      <c r="G4" s="703" t="s">
        <v>699</v>
      </c>
      <c r="H4" s="703" t="s">
        <v>700</v>
      </c>
      <c r="I4" s="703" t="s">
        <v>698</v>
      </c>
      <c r="J4" s="751" t="s">
        <v>701</v>
      </c>
      <c r="K4" s="889"/>
      <c r="L4" s="889"/>
      <c r="M4" s="889"/>
      <c r="N4" s="889"/>
      <c r="O4" s="889"/>
      <c r="P4" s="889"/>
      <c r="Q4" s="889"/>
      <c r="R4" s="889"/>
      <c r="S4" s="889"/>
      <c r="T4" s="889"/>
      <c r="U4" s="889"/>
      <c r="V4" s="889"/>
      <c r="W4" s="889"/>
      <c r="X4" s="889"/>
      <c r="Y4" s="889"/>
      <c r="Z4" s="889"/>
      <c r="AA4" s="889"/>
      <c r="AB4" s="889"/>
      <c r="AC4" s="889"/>
      <c r="AD4" s="889"/>
      <c r="AE4" s="889"/>
      <c r="AF4" s="889"/>
      <c r="AG4" s="889"/>
      <c r="AH4" s="889"/>
      <c r="AI4" s="889"/>
      <c r="AJ4" s="889"/>
      <c r="AK4" s="889"/>
      <c r="AL4" s="889"/>
    </row>
    <row r="5" spans="1:38" ht="12.75" customHeight="1">
      <c r="A5" s="700">
        <v>1</v>
      </c>
      <c r="B5" s="691" t="s">
        <v>6</v>
      </c>
      <c r="C5" s="692" t="s">
        <v>6</v>
      </c>
      <c r="D5" s="691" t="s">
        <v>6</v>
      </c>
      <c r="E5" s="692" t="s">
        <v>6</v>
      </c>
      <c r="F5" s="900">
        <v>106.163194444444</v>
      </c>
      <c r="G5" s="725">
        <v>17.3325</v>
      </c>
      <c r="H5" s="725">
        <v>17.7314248770255</v>
      </c>
      <c r="I5" s="725">
        <v>84.105104470178404</v>
      </c>
      <c r="J5" s="742">
        <v>12.75</v>
      </c>
    </row>
    <row r="6" spans="1:38" ht="12.75" customHeight="1">
      <c r="A6" s="700">
        <v>2</v>
      </c>
      <c r="B6" s="693" t="s">
        <v>688</v>
      </c>
      <c r="C6" s="694">
        <v>0.3</v>
      </c>
      <c r="D6" s="700" t="s">
        <v>6</v>
      </c>
      <c r="E6" s="695" t="s">
        <v>6</v>
      </c>
      <c r="F6" s="763">
        <v>111.487268518519</v>
      </c>
      <c r="G6" s="726">
        <v>17.612500000000001</v>
      </c>
      <c r="H6" s="726">
        <v>18.9242161313657</v>
      </c>
      <c r="I6" s="726">
        <v>83.445582333732105</v>
      </c>
      <c r="J6" s="739">
        <v>11.25</v>
      </c>
    </row>
    <row r="7" spans="1:38" ht="12.75" customHeight="1">
      <c r="A7" s="700">
        <v>3</v>
      </c>
      <c r="B7" s="693" t="s">
        <v>688</v>
      </c>
      <c r="C7" s="694">
        <v>0.3</v>
      </c>
      <c r="D7" s="693" t="s">
        <v>688</v>
      </c>
      <c r="E7" s="694">
        <v>0.3</v>
      </c>
      <c r="F7" s="763">
        <v>113.020833333333</v>
      </c>
      <c r="G7" s="726">
        <v>17.7</v>
      </c>
      <c r="H7" s="726">
        <v>19.272333476562501</v>
      </c>
      <c r="I7" s="726">
        <v>83.765806584404999</v>
      </c>
      <c r="J7" s="739">
        <v>9.5</v>
      </c>
    </row>
    <row r="8" spans="1:38" ht="12.75" customHeight="1">
      <c r="A8" s="700">
        <v>4</v>
      </c>
      <c r="B8" s="693" t="s">
        <v>688</v>
      </c>
      <c r="C8" s="695">
        <v>0.6</v>
      </c>
      <c r="D8" s="700" t="s">
        <v>6</v>
      </c>
      <c r="E8" s="695" t="s">
        <v>6</v>
      </c>
      <c r="F8" s="763">
        <v>120.59823495370399</v>
      </c>
      <c r="G8" s="726">
        <v>17.625</v>
      </c>
      <c r="H8" s="726">
        <v>20.4753025592569</v>
      </c>
      <c r="I8" s="726">
        <v>84.350960014688596</v>
      </c>
      <c r="J8" s="739">
        <v>11.9895833333333</v>
      </c>
    </row>
    <row r="9" spans="1:38" ht="12.75" customHeight="1">
      <c r="A9" s="700">
        <v>5</v>
      </c>
      <c r="B9" s="693" t="s">
        <v>688</v>
      </c>
      <c r="C9" s="695">
        <v>0.6</v>
      </c>
      <c r="D9" s="693" t="s">
        <v>688</v>
      </c>
      <c r="E9" s="695">
        <v>0.6</v>
      </c>
      <c r="F9" s="763">
        <v>111.71875</v>
      </c>
      <c r="G9" s="726">
        <v>17.704999999999998</v>
      </c>
      <c r="H9" s="726">
        <v>19.052161459780098</v>
      </c>
      <c r="I9" s="726">
        <v>83.036842005902301</v>
      </c>
      <c r="J9" s="739">
        <v>10.25</v>
      </c>
    </row>
    <row r="10" spans="1:38" ht="12.75" customHeight="1">
      <c r="A10" s="700">
        <v>6</v>
      </c>
      <c r="B10" s="696" t="s">
        <v>689</v>
      </c>
      <c r="C10" s="697" t="s">
        <v>48</v>
      </c>
      <c r="D10" s="696" t="s">
        <v>689</v>
      </c>
      <c r="E10" s="697" t="s">
        <v>48</v>
      </c>
      <c r="F10" s="763">
        <v>112.87615740740701</v>
      </c>
      <c r="G10" s="726">
        <v>17.432500000000001</v>
      </c>
      <c r="H10" s="726">
        <v>18.966837624421299</v>
      </c>
      <c r="I10" s="726">
        <v>84.588901133244505</v>
      </c>
      <c r="J10" s="739">
        <v>9.75</v>
      </c>
    </row>
    <row r="11" spans="1:38" ht="12.75" customHeight="1">
      <c r="A11" s="700">
        <v>7</v>
      </c>
      <c r="B11" s="696" t="s">
        <v>689</v>
      </c>
      <c r="C11" s="695" t="s">
        <v>47</v>
      </c>
      <c r="D11" s="696" t="s">
        <v>689</v>
      </c>
      <c r="E11" s="695" t="s">
        <v>47</v>
      </c>
      <c r="F11" s="763">
        <v>111.74768518518501</v>
      </c>
      <c r="G11" s="726">
        <v>17.372499999999999</v>
      </c>
      <c r="H11" s="726">
        <v>18.703224470486099</v>
      </c>
      <c r="I11" s="726">
        <v>84.148250503944894</v>
      </c>
      <c r="J11" s="739">
        <v>10.25</v>
      </c>
    </row>
    <row r="12" spans="1:38" ht="12.75" customHeight="1">
      <c r="A12" s="700">
        <v>8</v>
      </c>
      <c r="B12" s="696" t="s">
        <v>690</v>
      </c>
      <c r="C12" s="695">
        <v>0.4</v>
      </c>
      <c r="D12" s="700" t="s">
        <v>6</v>
      </c>
      <c r="E12" s="695" t="s">
        <v>6</v>
      </c>
      <c r="F12" s="763">
        <v>114.73403742284</v>
      </c>
      <c r="G12" s="726">
        <v>17.578333333333301</v>
      </c>
      <c r="H12" s="726">
        <v>19.431767379858702</v>
      </c>
      <c r="I12" s="726">
        <v>85.361871584122795</v>
      </c>
      <c r="J12" s="739">
        <v>12.65625</v>
      </c>
    </row>
    <row r="13" spans="1:38" ht="12.75" customHeight="1">
      <c r="A13" s="700">
        <v>9</v>
      </c>
      <c r="B13" s="696" t="s">
        <v>690</v>
      </c>
      <c r="C13" s="697">
        <v>0.4</v>
      </c>
      <c r="D13" s="693" t="s">
        <v>688</v>
      </c>
      <c r="E13" s="695">
        <v>0.6</v>
      </c>
      <c r="F13" s="763">
        <v>114.583333333333</v>
      </c>
      <c r="G13" s="726">
        <v>17.397500000000001</v>
      </c>
      <c r="H13" s="726">
        <v>19.2041385300926</v>
      </c>
      <c r="I13" s="726">
        <v>83.142282427559493</v>
      </c>
      <c r="J13" s="739">
        <v>10.75</v>
      </c>
    </row>
    <row r="14" spans="1:38" ht="12.75" customHeight="1">
      <c r="A14" s="700">
        <v>10</v>
      </c>
      <c r="B14" s="698" t="s">
        <v>691</v>
      </c>
      <c r="C14" s="754" t="s">
        <v>362</v>
      </c>
      <c r="D14" s="701" t="s">
        <v>6</v>
      </c>
      <c r="E14" s="755" t="s">
        <v>6</v>
      </c>
      <c r="F14" s="764">
        <v>113.049768518519</v>
      </c>
      <c r="G14" s="765">
        <v>17.7075</v>
      </c>
      <c r="H14" s="765">
        <v>19.285143900463002</v>
      </c>
      <c r="I14" s="765">
        <v>85.463885655747205</v>
      </c>
      <c r="J14" s="766">
        <v>10.75</v>
      </c>
    </row>
    <row r="15" spans="1:38" ht="12.75" customHeight="1">
      <c r="A15" s="691" t="s">
        <v>633</v>
      </c>
      <c r="B15" s="691"/>
      <c r="C15" s="684"/>
      <c r="D15" s="684"/>
      <c r="E15" s="684"/>
      <c r="F15" s="704">
        <v>65.176632794966594</v>
      </c>
      <c r="G15" s="704">
        <v>26.3194314648361</v>
      </c>
      <c r="H15" s="704">
        <v>56.326619680663299</v>
      </c>
      <c r="I15" s="704">
        <v>28.536796389580498</v>
      </c>
      <c r="J15" s="743">
        <v>35.887727759914199</v>
      </c>
    </row>
    <row r="16" spans="1:38" ht="12.75" customHeight="1">
      <c r="A16" s="700" t="s">
        <v>256</v>
      </c>
      <c r="B16" s="700"/>
      <c r="C16" s="597"/>
      <c r="D16" s="597"/>
      <c r="E16" s="597"/>
      <c r="F16" s="705">
        <v>3.4081090197102202</v>
      </c>
      <c r="G16" s="705">
        <v>1.8867870747631901</v>
      </c>
      <c r="H16" s="705">
        <v>4.1595676508620096</v>
      </c>
      <c r="I16" s="705">
        <v>1.8772104969555801</v>
      </c>
      <c r="J16" s="744">
        <v>16.2468849812016</v>
      </c>
    </row>
    <row r="17" spans="1:38" ht="12.75" customHeight="1">
      <c r="A17" s="700" t="s">
        <v>257</v>
      </c>
      <c r="B17" s="700"/>
      <c r="C17" s="597"/>
      <c r="D17" s="597"/>
      <c r="E17" s="597"/>
      <c r="F17" s="705">
        <v>5.6008129006348497</v>
      </c>
      <c r="G17" s="705">
        <v>0.48212186484331998</v>
      </c>
      <c r="H17" s="705">
        <v>1.1554333913564201</v>
      </c>
      <c r="I17" s="705">
        <v>2.2999864945184001</v>
      </c>
      <c r="J17" s="744">
        <v>2.5845612490324199</v>
      </c>
    </row>
    <row r="18" spans="1:38" ht="12.75" customHeight="1">
      <c r="A18" s="700" t="s">
        <v>634</v>
      </c>
      <c r="B18" s="701"/>
      <c r="C18" s="595"/>
      <c r="D18" s="595"/>
      <c r="E18" s="595"/>
      <c r="F18" s="706">
        <v>1.60853522636395E-2</v>
      </c>
      <c r="G18" s="706">
        <v>0.62642934758269397</v>
      </c>
      <c r="H18" s="706">
        <v>3.27096456179546E-2</v>
      </c>
      <c r="I18" s="706">
        <v>0.43188972963903399</v>
      </c>
      <c r="J18" s="759">
        <v>0.19633808129043501</v>
      </c>
    </row>
    <row r="19" spans="1:38" s="885" customFormat="1" ht="12.75" customHeight="1">
      <c r="A19" s="684"/>
      <c r="B19" s="684"/>
      <c r="C19" s="684"/>
      <c r="D19" s="684"/>
      <c r="E19" s="684"/>
      <c r="F19" s="886"/>
      <c r="G19" s="886"/>
      <c r="H19" s="886"/>
      <c r="I19" s="886"/>
      <c r="J19" s="886"/>
      <c r="K19" s="884"/>
      <c r="L19" s="884"/>
      <c r="M19" s="884"/>
      <c r="N19" s="884"/>
      <c r="O19" s="884"/>
      <c r="P19" s="884"/>
      <c r="Q19" s="884"/>
      <c r="R19" s="884"/>
      <c r="S19" s="884"/>
      <c r="T19" s="884"/>
      <c r="U19" s="884"/>
      <c r="V19" s="884"/>
      <c r="W19" s="884"/>
      <c r="X19" s="884"/>
      <c r="Y19" s="884"/>
      <c r="Z19" s="884"/>
      <c r="AA19" s="884"/>
      <c r="AB19" s="884"/>
      <c r="AC19" s="884"/>
      <c r="AD19" s="884"/>
      <c r="AE19" s="884"/>
      <c r="AF19" s="884"/>
      <c r="AG19" s="884"/>
      <c r="AH19" s="884"/>
      <c r="AI19" s="884"/>
      <c r="AJ19" s="884"/>
      <c r="AK19" s="884"/>
      <c r="AL19" s="884"/>
    </row>
    <row r="20" spans="1:38" s="884" customFormat="1" ht="12.75" customHeight="1">
      <c r="A20" s="597"/>
      <c r="B20" s="597"/>
      <c r="C20" s="597"/>
      <c r="D20" s="597"/>
      <c r="E20" s="597"/>
      <c r="F20" s="708"/>
      <c r="G20" s="708"/>
      <c r="H20" s="708"/>
      <c r="I20" s="708"/>
      <c r="J20" s="708"/>
    </row>
    <row r="21" spans="1:38" s="849" customFormat="1" ht="12.75" customHeight="1">
      <c r="A21" s="595"/>
      <c r="B21" s="595" t="s">
        <v>692</v>
      </c>
      <c r="C21" s="595"/>
      <c r="D21" s="595"/>
      <c r="E21" s="595"/>
      <c r="F21" s="706"/>
      <c r="G21" s="706"/>
      <c r="H21" s="706"/>
      <c r="I21" s="706"/>
      <c r="J21" s="706"/>
      <c r="K21" s="884"/>
      <c r="L21" s="884"/>
      <c r="M21" s="884"/>
      <c r="N21" s="884"/>
      <c r="O21" s="884"/>
      <c r="P21" s="884"/>
      <c r="Q21" s="884"/>
      <c r="R21" s="884"/>
      <c r="S21" s="884"/>
      <c r="T21" s="884"/>
      <c r="U21" s="884"/>
      <c r="V21" s="884"/>
      <c r="W21" s="884"/>
      <c r="X21" s="884"/>
      <c r="Y21" s="884"/>
      <c r="Z21" s="884"/>
      <c r="AA21" s="884"/>
      <c r="AB21" s="884"/>
      <c r="AC21" s="884"/>
      <c r="AD21" s="884"/>
      <c r="AE21" s="884"/>
      <c r="AF21" s="884"/>
      <c r="AG21" s="884"/>
      <c r="AH21" s="884"/>
      <c r="AI21" s="884"/>
      <c r="AJ21" s="884"/>
      <c r="AK21" s="884"/>
      <c r="AL21" s="884"/>
    </row>
    <row r="22" spans="1:38" ht="12.75" customHeight="1">
      <c r="A22" s="881"/>
      <c r="B22" s="898" t="s">
        <v>7</v>
      </c>
      <c r="C22" s="899"/>
      <c r="D22" s="898" t="s">
        <v>9</v>
      </c>
      <c r="E22" s="899"/>
      <c r="F22" s="714"/>
      <c r="G22" s="715"/>
      <c r="H22" s="715"/>
      <c r="I22" s="715"/>
      <c r="J22" s="716"/>
    </row>
    <row r="23" spans="1:38" s="598" customFormat="1" ht="12.75" customHeight="1">
      <c r="A23" s="878" t="s">
        <v>475</v>
      </c>
      <c r="B23" s="688" t="s">
        <v>686</v>
      </c>
      <c r="C23" s="750" t="s">
        <v>687</v>
      </c>
      <c r="D23" s="688" t="s">
        <v>686</v>
      </c>
      <c r="E23" s="750" t="s">
        <v>687</v>
      </c>
      <c r="F23" s="717" t="s">
        <v>194</v>
      </c>
      <c r="G23" s="703" t="s">
        <v>699</v>
      </c>
      <c r="H23" s="703" t="s">
        <v>700</v>
      </c>
      <c r="I23" s="703" t="s">
        <v>698</v>
      </c>
      <c r="J23" s="751" t="s">
        <v>701</v>
      </c>
      <c r="K23" s="889"/>
      <c r="L23" s="889"/>
      <c r="M23" s="889"/>
      <c r="N23" s="889"/>
      <c r="O23" s="889"/>
      <c r="P23" s="889"/>
      <c r="Q23" s="889"/>
      <c r="R23" s="889"/>
      <c r="S23" s="889"/>
      <c r="T23" s="889"/>
      <c r="U23" s="889"/>
      <c r="V23" s="889"/>
      <c r="W23" s="889"/>
      <c r="X23" s="889"/>
      <c r="Y23" s="889"/>
      <c r="Z23" s="889"/>
      <c r="AA23" s="889"/>
      <c r="AB23" s="889"/>
      <c r="AC23" s="889"/>
      <c r="AD23" s="889"/>
      <c r="AE23" s="889"/>
      <c r="AF23" s="889"/>
      <c r="AG23" s="889"/>
      <c r="AH23" s="889"/>
      <c r="AI23" s="889"/>
      <c r="AJ23" s="889"/>
      <c r="AK23" s="889"/>
      <c r="AL23" s="889"/>
    </row>
    <row r="24" spans="1:38" ht="12.75" customHeight="1">
      <c r="A24" s="700">
        <v>1</v>
      </c>
      <c r="B24" s="691" t="s">
        <v>6</v>
      </c>
      <c r="C24" s="692" t="s">
        <v>6</v>
      </c>
      <c r="D24" s="691" t="s">
        <v>6</v>
      </c>
      <c r="E24" s="692" t="s">
        <v>6</v>
      </c>
      <c r="F24" s="900">
        <v>90.306712962963005</v>
      </c>
      <c r="G24" s="725">
        <v>16.510000000000002</v>
      </c>
      <c r="H24" s="725">
        <v>14.365495057870399</v>
      </c>
      <c r="I24" s="725">
        <v>90.939496600471202</v>
      </c>
      <c r="J24" s="742">
        <v>20.5</v>
      </c>
    </row>
    <row r="25" spans="1:38" ht="12.75" customHeight="1">
      <c r="A25" s="700">
        <v>2</v>
      </c>
      <c r="B25" s="693" t="s">
        <v>688</v>
      </c>
      <c r="C25" s="694">
        <v>0.3</v>
      </c>
      <c r="D25" s="700" t="s">
        <v>6</v>
      </c>
      <c r="E25" s="695" t="s">
        <v>6</v>
      </c>
      <c r="F25" s="763">
        <v>93.314620853683394</v>
      </c>
      <c r="G25" s="726">
        <v>16.5632348901099</v>
      </c>
      <c r="H25" s="726">
        <v>14.892521456095601</v>
      </c>
      <c r="I25" s="726">
        <v>91.981978712663206</v>
      </c>
      <c r="J25" s="739">
        <v>20.827609890109901</v>
      </c>
    </row>
    <row r="26" spans="1:38" ht="12.75" customHeight="1">
      <c r="A26" s="700">
        <v>3</v>
      </c>
      <c r="B26" s="693" t="s">
        <v>688</v>
      </c>
      <c r="C26" s="694">
        <v>0.3</v>
      </c>
      <c r="D26" s="693" t="s">
        <v>688</v>
      </c>
      <c r="E26" s="694">
        <v>0.3</v>
      </c>
      <c r="F26" s="763">
        <v>94.068287037036995</v>
      </c>
      <c r="G26" s="726">
        <v>16.57</v>
      </c>
      <c r="H26" s="726">
        <v>15.0158017997685</v>
      </c>
      <c r="I26" s="726">
        <v>90.930965226464707</v>
      </c>
      <c r="J26" s="739">
        <v>18.5</v>
      </c>
    </row>
    <row r="27" spans="1:38" ht="12.75" customHeight="1">
      <c r="A27" s="700">
        <v>4</v>
      </c>
      <c r="B27" s="693" t="s">
        <v>688</v>
      </c>
      <c r="C27" s="695">
        <v>0.6</v>
      </c>
      <c r="D27" s="700" t="s">
        <v>6</v>
      </c>
      <c r="E27" s="695" t="s">
        <v>6</v>
      </c>
      <c r="F27" s="763">
        <v>92.571209172771702</v>
      </c>
      <c r="G27" s="726">
        <v>16.745157967032998</v>
      </c>
      <c r="H27" s="726">
        <v>14.936254679920401</v>
      </c>
      <c r="I27" s="726">
        <v>90.373701579146996</v>
      </c>
      <c r="J27" s="739">
        <v>16.904532967032999</v>
      </c>
    </row>
    <row r="28" spans="1:38" ht="12.75" customHeight="1">
      <c r="A28" s="700">
        <v>5</v>
      </c>
      <c r="B28" s="693" t="s">
        <v>688</v>
      </c>
      <c r="C28" s="695">
        <v>0.6</v>
      </c>
      <c r="D28" s="693" t="s">
        <v>688</v>
      </c>
      <c r="E28" s="695">
        <v>0.6</v>
      </c>
      <c r="F28" s="763">
        <v>98.5243055555555</v>
      </c>
      <c r="G28" s="726">
        <v>16.75</v>
      </c>
      <c r="H28" s="726">
        <v>15.899169043692099</v>
      </c>
      <c r="I28" s="726">
        <v>91.611010176939502</v>
      </c>
      <c r="J28" s="739">
        <v>17.25</v>
      </c>
    </row>
    <row r="29" spans="1:38" ht="12.75" customHeight="1">
      <c r="A29" s="700">
        <v>6</v>
      </c>
      <c r="B29" s="696" t="s">
        <v>689</v>
      </c>
      <c r="C29" s="697" t="s">
        <v>48</v>
      </c>
      <c r="D29" s="696" t="s">
        <v>689</v>
      </c>
      <c r="E29" s="697" t="s">
        <v>48</v>
      </c>
      <c r="F29" s="763">
        <v>94.849537037036995</v>
      </c>
      <c r="G29" s="726">
        <v>16.8475</v>
      </c>
      <c r="H29" s="726">
        <v>15.3965459982639</v>
      </c>
      <c r="I29" s="726">
        <v>91.391997480417899</v>
      </c>
      <c r="J29" s="739">
        <v>17</v>
      </c>
    </row>
    <row r="30" spans="1:38" ht="12.75" customHeight="1">
      <c r="A30" s="700">
        <v>7</v>
      </c>
      <c r="B30" s="696" t="s">
        <v>689</v>
      </c>
      <c r="C30" s="695" t="s">
        <v>47</v>
      </c>
      <c r="D30" s="696" t="s">
        <v>689</v>
      </c>
      <c r="E30" s="695" t="s">
        <v>47</v>
      </c>
      <c r="F30" s="763">
        <v>93.4895833333333</v>
      </c>
      <c r="G30" s="726">
        <v>17.037500000000001</v>
      </c>
      <c r="H30" s="726">
        <v>15.348120086805601</v>
      </c>
      <c r="I30" s="726">
        <v>91.834995955164302</v>
      </c>
      <c r="J30" s="739">
        <v>13</v>
      </c>
    </row>
    <row r="31" spans="1:38" ht="12.75" customHeight="1">
      <c r="A31" s="700">
        <v>8</v>
      </c>
      <c r="B31" s="696" t="s">
        <v>690</v>
      </c>
      <c r="C31" s="695">
        <v>0.4</v>
      </c>
      <c r="D31" s="700" t="s">
        <v>6</v>
      </c>
      <c r="E31" s="695" t="s">
        <v>6</v>
      </c>
      <c r="F31" s="763">
        <v>93.6631944444444</v>
      </c>
      <c r="G31" s="726">
        <v>16.68</v>
      </c>
      <c r="H31" s="726">
        <v>15.0575060720486</v>
      </c>
      <c r="I31" s="726">
        <v>91.716506462657094</v>
      </c>
      <c r="J31" s="739">
        <v>20.25</v>
      </c>
    </row>
    <row r="32" spans="1:38" ht="12.75" customHeight="1">
      <c r="A32" s="700">
        <v>9</v>
      </c>
      <c r="B32" s="696" t="s">
        <v>690</v>
      </c>
      <c r="C32" s="697">
        <v>0.4</v>
      </c>
      <c r="D32" s="693" t="s">
        <v>688</v>
      </c>
      <c r="E32" s="695">
        <v>0.6</v>
      </c>
      <c r="F32" s="763">
        <v>96.4409722222222</v>
      </c>
      <c r="G32" s="726">
        <v>16.6875</v>
      </c>
      <c r="H32" s="726">
        <v>15.504621927083299</v>
      </c>
      <c r="I32" s="726">
        <v>91.417748635160095</v>
      </c>
      <c r="J32" s="739">
        <v>18.25</v>
      </c>
    </row>
    <row r="33" spans="1:38" ht="12.75" customHeight="1">
      <c r="A33" s="700">
        <v>10</v>
      </c>
      <c r="B33" s="698" t="s">
        <v>691</v>
      </c>
      <c r="C33" s="754" t="s">
        <v>362</v>
      </c>
      <c r="D33" s="701" t="s">
        <v>6</v>
      </c>
      <c r="E33" s="755" t="s">
        <v>6</v>
      </c>
      <c r="F33" s="764">
        <v>90.133101851851805</v>
      </c>
      <c r="G33" s="765">
        <v>16.765000000000001</v>
      </c>
      <c r="H33" s="765">
        <v>14.558816760706</v>
      </c>
      <c r="I33" s="765">
        <v>91.668869261446901</v>
      </c>
      <c r="J33" s="766">
        <v>17</v>
      </c>
    </row>
    <row r="34" spans="1:38" ht="12.75" customHeight="1">
      <c r="A34" s="691" t="s">
        <v>633</v>
      </c>
      <c r="B34" s="691"/>
      <c r="C34" s="684"/>
      <c r="D34" s="684"/>
      <c r="E34" s="684"/>
      <c r="F34" s="704">
        <v>56.144726532165102</v>
      </c>
      <c r="G34" s="704">
        <v>55.822567940002699</v>
      </c>
      <c r="H34" s="704">
        <v>60.111743148515998</v>
      </c>
      <c r="I34" s="704">
        <v>38.907129421974297</v>
      </c>
      <c r="J34" s="743">
        <v>68.268128542679506</v>
      </c>
    </row>
    <row r="35" spans="1:38" ht="12.75" customHeight="1">
      <c r="A35" s="700" t="s">
        <v>256</v>
      </c>
      <c r="B35" s="700"/>
      <c r="C35" s="597"/>
      <c r="D35" s="597"/>
      <c r="E35" s="597"/>
      <c r="F35" s="705">
        <v>3.1355975588377198</v>
      </c>
      <c r="G35" s="705">
        <v>1.02077787930634</v>
      </c>
      <c r="H35" s="705">
        <v>3.24288483343472</v>
      </c>
      <c r="I35" s="705">
        <v>0.92770926427548595</v>
      </c>
      <c r="J35" s="744">
        <v>10.337023636607899</v>
      </c>
    </row>
    <row r="36" spans="1:38" ht="12.75" customHeight="1">
      <c r="A36" s="700" t="s">
        <v>257</v>
      </c>
      <c r="B36" s="700"/>
      <c r="C36" s="597"/>
      <c r="D36" s="597"/>
      <c r="E36" s="597"/>
      <c r="F36" s="705">
        <v>4.2829457437213101</v>
      </c>
      <c r="G36" s="705">
        <v>0.24861457248780999</v>
      </c>
      <c r="H36" s="705">
        <v>0.713628376204827</v>
      </c>
      <c r="I36" s="705">
        <v>1.23490242906179</v>
      </c>
      <c r="J36" s="744">
        <v>2.6944681101663299</v>
      </c>
    </row>
    <row r="37" spans="1:38" ht="12.75" customHeight="1">
      <c r="A37" s="700" t="s">
        <v>634</v>
      </c>
      <c r="B37" s="701"/>
      <c r="C37" s="595"/>
      <c r="D37" s="595"/>
      <c r="E37" s="595"/>
      <c r="F37" s="706">
        <v>1.54739228452685E-2</v>
      </c>
      <c r="G37" s="706">
        <v>1.08714031395943E-2</v>
      </c>
      <c r="H37" s="706">
        <v>7.2338817637088298E-3</v>
      </c>
      <c r="I37" s="706">
        <v>0.37232883349755802</v>
      </c>
      <c r="J37" s="759">
        <v>1.91454834888464E-4</v>
      </c>
    </row>
    <row r="38" spans="1:38" s="885" customFormat="1" ht="12.75" customHeight="1">
      <c r="A38" s="684"/>
      <c r="B38" s="684"/>
      <c r="C38" s="684"/>
      <c r="D38" s="684"/>
      <c r="E38" s="684"/>
      <c r="F38" s="886"/>
      <c r="G38" s="886"/>
      <c r="H38" s="886"/>
      <c r="I38" s="886"/>
      <c r="J38" s="886"/>
      <c r="K38" s="884"/>
      <c r="L38" s="884"/>
      <c r="M38" s="884"/>
      <c r="N38" s="884"/>
      <c r="O38" s="884"/>
      <c r="P38" s="884"/>
      <c r="Q38" s="884"/>
      <c r="R38" s="884"/>
      <c r="S38" s="884"/>
      <c r="T38" s="884"/>
      <c r="U38" s="884"/>
      <c r="V38" s="884"/>
      <c r="W38" s="884"/>
      <c r="X38" s="884"/>
      <c r="Y38" s="884"/>
      <c r="Z38" s="884"/>
      <c r="AA38" s="884"/>
      <c r="AB38" s="884"/>
      <c r="AC38" s="884"/>
      <c r="AD38" s="884"/>
      <c r="AE38" s="884"/>
      <c r="AF38" s="884"/>
      <c r="AG38" s="884"/>
      <c r="AH38" s="884"/>
      <c r="AI38" s="884"/>
      <c r="AJ38" s="884"/>
      <c r="AK38" s="884"/>
      <c r="AL38" s="884"/>
    </row>
    <row r="39" spans="1:38" s="884" customFormat="1" ht="12.75" customHeight="1">
      <c r="A39" s="597"/>
      <c r="B39" s="597"/>
      <c r="C39" s="597"/>
      <c r="D39" s="597"/>
      <c r="E39" s="597"/>
      <c r="F39" s="730"/>
      <c r="G39" s="730"/>
      <c r="H39" s="730"/>
      <c r="I39" s="730"/>
      <c r="J39" s="730"/>
    </row>
    <row r="40" spans="1:38" s="849" customFormat="1" ht="12.75" customHeight="1">
      <c r="A40" s="595"/>
      <c r="B40" s="595" t="s">
        <v>692</v>
      </c>
      <c r="C40" s="595"/>
      <c r="D40" s="595"/>
      <c r="E40" s="595"/>
      <c r="F40" s="844"/>
      <c r="G40" s="844"/>
      <c r="H40" s="844"/>
      <c r="I40" s="844"/>
      <c r="J40" s="844"/>
      <c r="K40" s="884"/>
      <c r="L40" s="884"/>
      <c r="M40" s="884"/>
      <c r="N40" s="884"/>
      <c r="O40" s="884"/>
      <c r="P40" s="884"/>
      <c r="Q40" s="884"/>
      <c r="R40" s="884"/>
      <c r="S40" s="884"/>
      <c r="T40" s="884"/>
      <c r="U40" s="884"/>
      <c r="V40" s="884"/>
      <c r="W40" s="884"/>
      <c r="X40" s="884"/>
      <c r="Y40" s="884"/>
      <c r="Z40" s="884"/>
      <c r="AA40" s="884"/>
      <c r="AB40" s="884"/>
      <c r="AC40" s="884"/>
      <c r="AD40" s="884"/>
      <c r="AE40" s="884"/>
      <c r="AF40" s="884"/>
      <c r="AG40" s="884"/>
      <c r="AH40" s="884"/>
      <c r="AI40" s="884"/>
      <c r="AJ40" s="884"/>
      <c r="AK40" s="884"/>
      <c r="AL40" s="884"/>
    </row>
    <row r="41" spans="1:38" ht="12.75" customHeight="1">
      <c r="A41" s="688"/>
      <c r="B41" s="898" t="s">
        <v>7</v>
      </c>
      <c r="C41" s="899"/>
      <c r="D41" s="898" t="s">
        <v>9</v>
      </c>
      <c r="E41" s="899"/>
      <c r="F41" s="714"/>
      <c r="G41" s="715"/>
      <c r="H41" s="715"/>
      <c r="I41" s="715"/>
      <c r="J41" s="716"/>
    </row>
    <row r="42" spans="1:38" s="598" customFormat="1" ht="12.75" customHeight="1">
      <c r="A42" s="897" t="s">
        <v>477</v>
      </c>
      <c r="B42" s="688" t="s">
        <v>686</v>
      </c>
      <c r="C42" s="750" t="s">
        <v>687</v>
      </c>
      <c r="D42" s="688" t="s">
        <v>686</v>
      </c>
      <c r="E42" s="750" t="s">
        <v>687</v>
      </c>
      <c r="F42" s="717" t="s">
        <v>194</v>
      </c>
      <c r="G42" s="703" t="s">
        <v>699</v>
      </c>
      <c r="H42" s="703" t="s">
        <v>700</v>
      </c>
      <c r="I42" s="703" t="s">
        <v>698</v>
      </c>
      <c r="J42" s="751" t="s">
        <v>701</v>
      </c>
      <c r="K42" s="889"/>
      <c r="L42" s="889"/>
      <c r="M42" s="889"/>
      <c r="N42" s="889"/>
      <c r="O42" s="889"/>
      <c r="P42" s="889"/>
      <c r="Q42" s="889"/>
      <c r="R42" s="889"/>
      <c r="S42" s="889"/>
      <c r="T42" s="889"/>
      <c r="U42" s="889"/>
      <c r="V42" s="889"/>
      <c r="W42" s="889"/>
      <c r="X42" s="889"/>
      <c r="Y42" s="889"/>
      <c r="Z42" s="889"/>
      <c r="AA42" s="889"/>
      <c r="AB42" s="889"/>
      <c r="AC42" s="889"/>
      <c r="AD42" s="889"/>
      <c r="AE42" s="889"/>
      <c r="AF42" s="889"/>
      <c r="AG42" s="889"/>
      <c r="AH42" s="889"/>
      <c r="AI42" s="889"/>
      <c r="AJ42" s="889"/>
      <c r="AK42" s="889"/>
      <c r="AL42" s="889"/>
    </row>
    <row r="43" spans="1:38" ht="12.75" customHeight="1">
      <c r="A43" s="700">
        <v>1</v>
      </c>
      <c r="B43" s="691" t="s">
        <v>6</v>
      </c>
      <c r="C43" s="692" t="s">
        <v>6</v>
      </c>
      <c r="D43" s="691" t="s">
        <v>6</v>
      </c>
      <c r="E43" s="692" t="s">
        <v>6</v>
      </c>
      <c r="F43" s="900">
        <v>103.790509259259</v>
      </c>
      <c r="G43" s="725">
        <v>16.0075</v>
      </c>
      <c r="H43" s="725">
        <v>16.0077551591435</v>
      </c>
      <c r="I43" s="725">
        <v>84.460252295343693</v>
      </c>
      <c r="J43" s="742">
        <v>18</v>
      </c>
    </row>
    <row r="44" spans="1:38" ht="12.75" customHeight="1">
      <c r="A44" s="700">
        <v>2</v>
      </c>
      <c r="B44" s="693" t="s">
        <v>688</v>
      </c>
      <c r="C44" s="694">
        <v>0.3</v>
      </c>
      <c r="D44" s="700" t="s">
        <v>6</v>
      </c>
      <c r="E44" s="695" t="s">
        <v>6</v>
      </c>
      <c r="F44" s="763">
        <v>106.97337962963</v>
      </c>
      <c r="G44" s="726">
        <v>16.3325</v>
      </c>
      <c r="H44" s="726">
        <v>16.827003373842601</v>
      </c>
      <c r="I44" s="726">
        <v>83.442177347492006</v>
      </c>
      <c r="J44" s="739">
        <v>15</v>
      </c>
    </row>
    <row r="45" spans="1:38" ht="12.75" customHeight="1">
      <c r="A45" s="700">
        <v>3</v>
      </c>
      <c r="B45" s="693" t="s">
        <v>688</v>
      </c>
      <c r="C45" s="694">
        <v>0.3</v>
      </c>
      <c r="D45" s="693" t="s">
        <v>688</v>
      </c>
      <c r="E45" s="694">
        <v>0.3</v>
      </c>
      <c r="F45" s="763">
        <v>106.799768518519</v>
      </c>
      <c r="G45" s="726">
        <v>16.745000000000001</v>
      </c>
      <c r="H45" s="726">
        <v>17.233541270254602</v>
      </c>
      <c r="I45" s="726">
        <v>85.799206776413001</v>
      </c>
      <c r="J45" s="739">
        <v>13.25</v>
      </c>
    </row>
    <row r="46" spans="1:38" ht="12.75" customHeight="1">
      <c r="A46" s="700">
        <v>4</v>
      </c>
      <c r="B46" s="693" t="s">
        <v>688</v>
      </c>
      <c r="C46" s="695">
        <v>0.6</v>
      </c>
      <c r="D46" s="700" t="s">
        <v>6</v>
      </c>
      <c r="E46" s="695" t="s">
        <v>6</v>
      </c>
      <c r="F46" s="763">
        <v>105.49768518518501</v>
      </c>
      <c r="G46" s="726">
        <v>16.237500000000001</v>
      </c>
      <c r="H46" s="726">
        <v>16.5055523408565</v>
      </c>
      <c r="I46" s="726">
        <v>83.293600562800094</v>
      </c>
      <c r="J46" s="739">
        <v>14.25</v>
      </c>
    </row>
    <row r="47" spans="1:38" ht="12.75" customHeight="1">
      <c r="A47" s="700">
        <v>5</v>
      </c>
      <c r="B47" s="693" t="s">
        <v>688</v>
      </c>
      <c r="C47" s="695">
        <v>0.6</v>
      </c>
      <c r="D47" s="693" t="s">
        <v>688</v>
      </c>
      <c r="E47" s="695">
        <v>0.6</v>
      </c>
      <c r="F47" s="763">
        <v>112.991898148148</v>
      </c>
      <c r="G47" s="726">
        <v>16.737500000000001</v>
      </c>
      <c r="H47" s="726">
        <v>18.2159795095486</v>
      </c>
      <c r="I47" s="726">
        <v>85.091507918363703</v>
      </c>
      <c r="J47" s="739">
        <v>13.75</v>
      </c>
    </row>
    <row r="48" spans="1:38" ht="12.75" customHeight="1">
      <c r="A48" s="700">
        <v>6</v>
      </c>
      <c r="B48" s="696" t="s">
        <v>689</v>
      </c>
      <c r="C48" s="697" t="s">
        <v>48</v>
      </c>
      <c r="D48" s="696" t="s">
        <v>689</v>
      </c>
      <c r="E48" s="697" t="s">
        <v>48</v>
      </c>
      <c r="F48" s="763">
        <v>109.085648148148</v>
      </c>
      <c r="G48" s="726">
        <v>16.592500000000001</v>
      </c>
      <c r="H48" s="726">
        <v>17.447401469907401</v>
      </c>
      <c r="I48" s="726">
        <v>82.963036510642198</v>
      </c>
      <c r="J48" s="739">
        <v>11.75</v>
      </c>
    </row>
    <row r="49" spans="1:38" ht="12.75" customHeight="1">
      <c r="A49" s="700">
        <v>7</v>
      </c>
      <c r="B49" s="696" t="s">
        <v>689</v>
      </c>
      <c r="C49" s="695" t="s">
        <v>47</v>
      </c>
      <c r="D49" s="696" t="s">
        <v>689</v>
      </c>
      <c r="E49" s="695" t="s">
        <v>47</v>
      </c>
      <c r="F49" s="763">
        <v>115.075231481481</v>
      </c>
      <c r="G49" s="726">
        <v>16.765000000000001</v>
      </c>
      <c r="H49" s="726">
        <v>18.594989631076398</v>
      </c>
      <c r="I49" s="726">
        <v>83.160668173881703</v>
      </c>
      <c r="J49" s="739">
        <v>14</v>
      </c>
    </row>
    <row r="50" spans="1:38" ht="12.75" customHeight="1">
      <c r="A50" s="700">
        <v>8</v>
      </c>
      <c r="B50" s="696" t="s">
        <v>690</v>
      </c>
      <c r="C50" s="695">
        <v>0.4</v>
      </c>
      <c r="D50" s="700" t="s">
        <v>6</v>
      </c>
      <c r="E50" s="695" t="s">
        <v>6</v>
      </c>
      <c r="F50" s="763">
        <v>108.246527777778</v>
      </c>
      <c r="G50" s="726">
        <v>16.3475</v>
      </c>
      <c r="H50" s="726">
        <v>17.042260313946802</v>
      </c>
      <c r="I50" s="726">
        <v>84.810482970187493</v>
      </c>
      <c r="J50" s="739">
        <v>14.25</v>
      </c>
    </row>
    <row r="51" spans="1:38" ht="12.75" customHeight="1">
      <c r="A51" s="700">
        <v>9</v>
      </c>
      <c r="B51" s="696" t="s">
        <v>690</v>
      </c>
      <c r="C51" s="697">
        <v>0.4</v>
      </c>
      <c r="D51" s="693" t="s">
        <v>688</v>
      </c>
      <c r="E51" s="695">
        <v>0.6</v>
      </c>
      <c r="F51" s="763">
        <v>112.991898148148</v>
      </c>
      <c r="G51" s="726">
        <v>16.607500000000002</v>
      </c>
      <c r="H51" s="726">
        <v>18.079441857638901</v>
      </c>
      <c r="I51" s="726">
        <v>84.746512500064398</v>
      </c>
      <c r="J51" s="739">
        <v>15.25</v>
      </c>
    </row>
    <row r="52" spans="1:38" ht="12.75" customHeight="1">
      <c r="A52" s="700">
        <v>10</v>
      </c>
      <c r="B52" s="698" t="s">
        <v>691</v>
      </c>
      <c r="C52" s="754" t="s">
        <v>362</v>
      </c>
      <c r="D52" s="701" t="s">
        <v>6</v>
      </c>
      <c r="E52" s="755" t="s">
        <v>6</v>
      </c>
      <c r="F52" s="764">
        <v>109.982638888889</v>
      </c>
      <c r="G52" s="765">
        <v>16.307500000000001</v>
      </c>
      <c r="H52" s="765">
        <v>17.280681957465301</v>
      </c>
      <c r="I52" s="765">
        <v>83.245720268439896</v>
      </c>
      <c r="J52" s="766">
        <v>15.25</v>
      </c>
    </row>
    <row r="53" spans="1:38" ht="12.75" customHeight="1">
      <c r="A53" s="691" t="s">
        <v>633</v>
      </c>
      <c r="B53" s="691"/>
      <c r="C53" s="684"/>
      <c r="D53" s="684"/>
      <c r="E53" s="684"/>
      <c r="F53" s="704">
        <v>49.421233101098601</v>
      </c>
      <c r="G53" s="704">
        <v>58.177485290746702</v>
      </c>
      <c r="H53" s="704">
        <v>61.422851497578499</v>
      </c>
      <c r="I53" s="704">
        <v>37.398616690098301</v>
      </c>
      <c r="J53" s="743">
        <v>44.573768725078097</v>
      </c>
    </row>
    <row r="54" spans="1:38" ht="12.75" customHeight="1">
      <c r="A54" s="700" t="s">
        <v>256</v>
      </c>
      <c r="B54" s="700"/>
      <c r="C54" s="597"/>
      <c r="D54" s="597"/>
      <c r="E54" s="597"/>
      <c r="F54" s="705">
        <v>4.3921446652011902</v>
      </c>
      <c r="G54" s="705">
        <v>1.546597740108</v>
      </c>
      <c r="H54" s="705">
        <v>4.5651163239887698</v>
      </c>
      <c r="I54" s="705">
        <v>2.3227219516836302</v>
      </c>
      <c r="J54" s="744">
        <v>15.0757112966478</v>
      </c>
    </row>
    <row r="55" spans="1:38" ht="12.75" customHeight="1">
      <c r="A55" s="700" t="s">
        <v>257</v>
      </c>
      <c r="B55" s="700"/>
      <c r="C55" s="597"/>
      <c r="D55" s="597"/>
      <c r="E55" s="597"/>
      <c r="F55" s="705">
        <v>6.9556375766152501</v>
      </c>
      <c r="G55" s="705">
        <v>0.369556281180552</v>
      </c>
      <c r="H55" s="705">
        <v>1.1474898739180399</v>
      </c>
      <c r="I55" s="705">
        <v>2.8344080799911402</v>
      </c>
      <c r="J55" s="744">
        <v>3.1663487173714802</v>
      </c>
    </row>
    <row r="56" spans="1:38" ht="12.75" customHeight="1">
      <c r="A56" s="700" t="s">
        <v>634</v>
      </c>
      <c r="B56" s="701"/>
      <c r="C56" s="595"/>
      <c r="D56" s="595"/>
      <c r="E56" s="595"/>
      <c r="F56" s="706">
        <v>4.6368316998067399E-2</v>
      </c>
      <c r="G56" s="706">
        <v>2.1131340479976198E-3</v>
      </c>
      <c r="H56" s="706">
        <v>2.1466563047262601E-3</v>
      </c>
      <c r="I56" s="706">
        <v>0.43686671606446997</v>
      </c>
      <c r="J56" s="759">
        <v>5.3809544792122098E-2</v>
      </c>
    </row>
    <row r="57" spans="1:38" s="885" customFormat="1" ht="12.75" customHeight="1">
      <c r="A57" s="684"/>
      <c r="B57" s="684"/>
      <c r="C57" s="684"/>
      <c r="D57" s="684"/>
      <c r="E57" s="684"/>
      <c r="F57" s="715"/>
      <c r="G57" s="715"/>
      <c r="H57" s="715"/>
      <c r="I57" s="715"/>
      <c r="J57" s="715"/>
      <c r="K57" s="884"/>
      <c r="L57" s="884"/>
      <c r="M57" s="884"/>
      <c r="N57" s="884"/>
      <c r="O57" s="884"/>
      <c r="P57" s="884"/>
      <c r="Q57" s="884"/>
      <c r="R57" s="884"/>
      <c r="S57" s="884"/>
      <c r="T57" s="884"/>
      <c r="U57" s="884"/>
      <c r="V57" s="884"/>
      <c r="W57" s="884"/>
      <c r="X57" s="884"/>
      <c r="Y57" s="884"/>
      <c r="Z57" s="884"/>
      <c r="AA57" s="884"/>
      <c r="AB57" s="884"/>
      <c r="AC57" s="884"/>
      <c r="AD57" s="884"/>
      <c r="AE57" s="884"/>
      <c r="AF57" s="884"/>
      <c r="AG57" s="884"/>
      <c r="AH57" s="884"/>
      <c r="AI57" s="884"/>
      <c r="AJ57" s="884"/>
      <c r="AK57" s="884"/>
      <c r="AL57" s="884"/>
    </row>
    <row r="58" spans="1:38" s="884" customFormat="1" ht="12.75" customHeight="1">
      <c r="A58" s="597"/>
      <c r="B58" s="597"/>
      <c r="C58" s="597"/>
      <c r="D58" s="597"/>
      <c r="E58" s="597"/>
      <c r="F58" s="730"/>
      <c r="G58" s="730"/>
      <c r="H58" s="730"/>
      <c r="I58" s="730"/>
      <c r="J58" s="730"/>
    </row>
    <row r="59" spans="1:38" s="849" customFormat="1" ht="12.75" customHeight="1">
      <c r="A59" s="595"/>
      <c r="B59" s="595" t="s">
        <v>692</v>
      </c>
      <c r="C59" s="595"/>
      <c r="D59" s="595"/>
      <c r="E59" s="595"/>
      <c r="F59" s="844"/>
      <c r="G59" s="844"/>
      <c r="H59" s="844"/>
      <c r="I59" s="844"/>
      <c r="J59" s="844"/>
      <c r="K59" s="884"/>
      <c r="L59" s="884"/>
      <c r="M59" s="884"/>
      <c r="N59" s="884"/>
      <c r="O59" s="884"/>
      <c r="P59" s="884"/>
      <c r="Q59" s="884"/>
      <c r="R59" s="884"/>
      <c r="S59" s="884"/>
      <c r="T59" s="884"/>
      <c r="U59" s="884"/>
      <c r="V59" s="884"/>
      <c r="W59" s="884"/>
      <c r="X59" s="884"/>
      <c r="Y59" s="884"/>
      <c r="Z59" s="884"/>
      <c r="AA59" s="884"/>
      <c r="AB59" s="884"/>
      <c r="AC59" s="884"/>
      <c r="AD59" s="884"/>
      <c r="AE59" s="884"/>
      <c r="AF59" s="884"/>
      <c r="AG59" s="884"/>
      <c r="AH59" s="884"/>
      <c r="AI59" s="884"/>
      <c r="AJ59" s="884"/>
      <c r="AK59" s="884"/>
      <c r="AL59" s="884"/>
    </row>
    <row r="60" spans="1:38" ht="12.75" customHeight="1">
      <c r="A60" s="881"/>
      <c r="B60" s="898" t="s">
        <v>7</v>
      </c>
      <c r="C60" s="899"/>
      <c r="D60" s="898" t="s">
        <v>9</v>
      </c>
      <c r="E60" s="899"/>
      <c r="F60" s="714"/>
      <c r="G60" s="715"/>
      <c r="H60" s="715"/>
      <c r="I60" s="715"/>
      <c r="J60" s="716"/>
    </row>
    <row r="61" spans="1:38" s="598" customFormat="1" ht="12.75" customHeight="1">
      <c r="A61" s="878" t="s">
        <v>607</v>
      </c>
      <c r="B61" s="688" t="s">
        <v>686</v>
      </c>
      <c r="C61" s="750" t="s">
        <v>687</v>
      </c>
      <c r="D61" s="688" t="s">
        <v>686</v>
      </c>
      <c r="E61" s="750" t="s">
        <v>687</v>
      </c>
      <c r="F61" s="717" t="s">
        <v>194</v>
      </c>
      <c r="G61" s="703" t="s">
        <v>699</v>
      </c>
      <c r="H61" s="703" t="s">
        <v>700</v>
      </c>
      <c r="I61" s="703" t="s">
        <v>698</v>
      </c>
      <c r="J61" s="751" t="s">
        <v>701</v>
      </c>
      <c r="K61" s="889"/>
      <c r="L61" s="889"/>
      <c r="M61" s="889"/>
      <c r="N61" s="889"/>
      <c r="O61" s="889"/>
      <c r="P61" s="889"/>
      <c r="Q61" s="889"/>
      <c r="R61" s="889"/>
      <c r="S61" s="889"/>
      <c r="T61" s="889"/>
      <c r="U61" s="889"/>
      <c r="V61" s="889"/>
      <c r="W61" s="889"/>
      <c r="X61" s="889"/>
      <c r="Y61" s="889"/>
      <c r="Z61" s="889"/>
      <c r="AA61" s="889"/>
      <c r="AB61" s="889"/>
      <c r="AC61" s="889"/>
      <c r="AD61" s="889"/>
      <c r="AE61" s="889"/>
      <c r="AF61" s="889"/>
      <c r="AG61" s="889"/>
      <c r="AH61" s="889"/>
      <c r="AI61" s="889"/>
      <c r="AJ61" s="889"/>
      <c r="AK61" s="889"/>
      <c r="AL61" s="889"/>
    </row>
    <row r="62" spans="1:38" ht="12.75" customHeight="1">
      <c r="A62" s="700">
        <v>1</v>
      </c>
      <c r="B62" s="691" t="s">
        <v>6</v>
      </c>
      <c r="C62" s="692" t="s">
        <v>6</v>
      </c>
      <c r="D62" s="691" t="s">
        <v>6</v>
      </c>
      <c r="E62" s="692" t="s">
        <v>6</v>
      </c>
      <c r="F62" s="900">
        <v>113.13657407407401</v>
      </c>
      <c r="G62" s="725">
        <v>16.177499999999998</v>
      </c>
      <c r="H62" s="725">
        <v>17.625902669270801</v>
      </c>
      <c r="I62" s="725">
        <v>92.458010332192899</v>
      </c>
      <c r="J62" s="742">
        <v>14.5</v>
      </c>
    </row>
    <row r="63" spans="1:38" ht="12.75" customHeight="1">
      <c r="A63" s="700">
        <v>2</v>
      </c>
      <c r="B63" s="693" t="s">
        <v>688</v>
      </c>
      <c r="C63" s="694">
        <v>0.3</v>
      </c>
      <c r="D63" s="700" t="s">
        <v>6</v>
      </c>
      <c r="E63" s="695" t="s">
        <v>6</v>
      </c>
      <c r="F63" s="763">
        <v>113.28125</v>
      </c>
      <c r="G63" s="726">
        <v>16.48</v>
      </c>
      <c r="H63" s="726">
        <v>17.987538566261598</v>
      </c>
      <c r="I63" s="726">
        <v>92.439607262280902</v>
      </c>
      <c r="J63" s="739">
        <v>11.75</v>
      </c>
    </row>
    <row r="64" spans="1:38" ht="12.75" customHeight="1">
      <c r="A64" s="700">
        <v>3</v>
      </c>
      <c r="B64" s="693" t="s">
        <v>688</v>
      </c>
      <c r="C64" s="694">
        <v>0.3</v>
      </c>
      <c r="D64" s="693" t="s">
        <v>688</v>
      </c>
      <c r="E64" s="694">
        <v>0.3</v>
      </c>
      <c r="F64" s="763">
        <v>118.80787037037</v>
      </c>
      <c r="G64" s="726">
        <v>16.427499999999998</v>
      </c>
      <c r="H64" s="726">
        <v>18.798269730902799</v>
      </c>
      <c r="I64" s="726">
        <v>92.296840059858198</v>
      </c>
      <c r="J64" s="739">
        <v>14.25</v>
      </c>
    </row>
    <row r="65" spans="1:38" ht="12.75" customHeight="1">
      <c r="A65" s="700">
        <v>4</v>
      </c>
      <c r="B65" s="693" t="s">
        <v>688</v>
      </c>
      <c r="C65" s="695">
        <v>0.6</v>
      </c>
      <c r="D65" s="700" t="s">
        <v>6</v>
      </c>
      <c r="E65" s="695" t="s">
        <v>6</v>
      </c>
      <c r="F65" s="763">
        <v>123.321759259259</v>
      </c>
      <c r="G65" s="726">
        <v>16.422499999999999</v>
      </c>
      <c r="H65" s="726">
        <v>19.5173401519097</v>
      </c>
      <c r="I65" s="726">
        <v>92.204437695255905</v>
      </c>
      <c r="J65" s="739">
        <v>14.75</v>
      </c>
    </row>
    <row r="66" spans="1:38" ht="12.75" customHeight="1">
      <c r="A66" s="700">
        <v>5</v>
      </c>
      <c r="B66" s="693" t="s">
        <v>688</v>
      </c>
      <c r="C66" s="695">
        <v>0.6</v>
      </c>
      <c r="D66" s="693" t="s">
        <v>688</v>
      </c>
      <c r="E66" s="695">
        <v>0.6</v>
      </c>
      <c r="F66" s="763">
        <v>127.054398148148</v>
      </c>
      <c r="G66" s="726">
        <v>16.035</v>
      </c>
      <c r="H66" s="726">
        <v>19.6121902589699</v>
      </c>
      <c r="I66" s="726">
        <v>92.382578133275899</v>
      </c>
      <c r="J66" s="739">
        <v>14.5</v>
      </c>
    </row>
    <row r="67" spans="1:38" ht="12.75" customHeight="1">
      <c r="A67" s="700">
        <v>6</v>
      </c>
      <c r="B67" s="696" t="s">
        <v>689</v>
      </c>
      <c r="C67" s="697" t="s">
        <v>48</v>
      </c>
      <c r="D67" s="696" t="s">
        <v>689</v>
      </c>
      <c r="E67" s="697" t="s">
        <v>48</v>
      </c>
      <c r="F67" s="763">
        <v>125.896990740741</v>
      </c>
      <c r="G67" s="726">
        <v>16.567499999999999</v>
      </c>
      <c r="H67" s="726">
        <v>20.099156429398199</v>
      </c>
      <c r="I67" s="726">
        <v>91.702789520853599</v>
      </c>
      <c r="J67" s="739">
        <v>14</v>
      </c>
    </row>
    <row r="68" spans="1:38" ht="12.75" customHeight="1">
      <c r="A68" s="700">
        <v>7</v>
      </c>
      <c r="B68" s="696" t="s">
        <v>689</v>
      </c>
      <c r="C68" s="695" t="s">
        <v>47</v>
      </c>
      <c r="D68" s="696" t="s">
        <v>689</v>
      </c>
      <c r="E68" s="695" t="s">
        <v>47</v>
      </c>
      <c r="F68" s="763">
        <v>120.428240740741</v>
      </c>
      <c r="G68" s="726">
        <v>16.785</v>
      </c>
      <c r="H68" s="726">
        <v>19.4646989279514</v>
      </c>
      <c r="I68" s="726">
        <v>92.413428059175303</v>
      </c>
      <c r="J68" s="739">
        <v>14.25</v>
      </c>
    </row>
    <row r="69" spans="1:38" ht="12.75" customHeight="1">
      <c r="A69" s="700">
        <v>8</v>
      </c>
      <c r="B69" s="696" t="s">
        <v>690</v>
      </c>
      <c r="C69" s="695">
        <v>0.4</v>
      </c>
      <c r="D69" s="700" t="s">
        <v>6</v>
      </c>
      <c r="E69" s="695" t="s">
        <v>6</v>
      </c>
      <c r="F69" s="763">
        <v>113.28125</v>
      </c>
      <c r="G69" s="726">
        <v>16.399999999999999</v>
      </c>
      <c r="H69" s="726">
        <v>17.8983729976852</v>
      </c>
      <c r="I69" s="726">
        <v>92.200706747199803</v>
      </c>
      <c r="J69" s="739">
        <v>14.5</v>
      </c>
    </row>
    <row r="70" spans="1:38" ht="12.75" customHeight="1">
      <c r="A70" s="700">
        <v>9</v>
      </c>
      <c r="B70" s="696" t="s">
        <v>690</v>
      </c>
      <c r="C70" s="697">
        <v>0.4</v>
      </c>
      <c r="D70" s="693" t="s">
        <v>688</v>
      </c>
      <c r="E70" s="695">
        <v>0.6</v>
      </c>
      <c r="F70" s="763">
        <v>120.94907407407401</v>
      </c>
      <c r="G70" s="726">
        <v>16.7575</v>
      </c>
      <c r="H70" s="726">
        <v>19.5198827213542</v>
      </c>
      <c r="I70" s="726">
        <v>92.435212876256301</v>
      </c>
      <c r="J70" s="739">
        <v>14.25</v>
      </c>
    </row>
    <row r="71" spans="1:38" ht="12.75" customHeight="1">
      <c r="A71" s="700">
        <v>10</v>
      </c>
      <c r="B71" s="698" t="s">
        <v>691</v>
      </c>
      <c r="C71" s="754" t="s">
        <v>362</v>
      </c>
      <c r="D71" s="701" t="s">
        <v>6</v>
      </c>
      <c r="E71" s="755" t="s">
        <v>6</v>
      </c>
      <c r="F71" s="764">
        <v>121.440972222222</v>
      </c>
      <c r="G71" s="765">
        <v>16.377500000000001</v>
      </c>
      <c r="H71" s="765">
        <v>19.1554812225116</v>
      </c>
      <c r="I71" s="765">
        <v>92.414021168517607</v>
      </c>
      <c r="J71" s="766">
        <v>16</v>
      </c>
    </row>
    <row r="72" spans="1:38" ht="12.75" customHeight="1">
      <c r="A72" s="691" t="s">
        <v>633</v>
      </c>
      <c r="B72" s="691"/>
      <c r="C72" s="684"/>
      <c r="D72" s="684"/>
      <c r="E72" s="684"/>
      <c r="F72" s="704">
        <v>40.741641840473697</v>
      </c>
      <c r="G72" s="704">
        <v>34.684486795041103</v>
      </c>
      <c r="H72" s="704">
        <v>44.733220234874103</v>
      </c>
      <c r="I72" s="704">
        <v>34.998949666622501</v>
      </c>
      <c r="J72" s="743">
        <v>23.0634173748157</v>
      </c>
    </row>
    <row r="73" spans="1:38" ht="12.75" customHeight="1">
      <c r="A73" s="700" t="s">
        <v>256</v>
      </c>
      <c r="B73" s="700"/>
      <c r="C73" s="597"/>
      <c r="D73" s="597"/>
      <c r="E73" s="597"/>
      <c r="F73" s="705">
        <v>6.0033640404238398</v>
      </c>
      <c r="G73" s="705">
        <v>2.5126850713808602</v>
      </c>
      <c r="H73" s="705">
        <v>5.8749055096749903</v>
      </c>
      <c r="I73" s="705">
        <v>0.45695779062367597</v>
      </c>
      <c r="J73" s="744">
        <v>22.310956850844299</v>
      </c>
    </row>
    <row r="74" spans="1:38" ht="12.75" customHeight="1">
      <c r="A74" s="700" t="s">
        <v>257</v>
      </c>
      <c r="B74" s="700"/>
      <c r="C74" s="597"/>
      <c r="D74" s="597"/>
      <c r="E74" s="597"/>
      <c r="F74" s="705">
        <v>10.4320158406427</v>
      </c>
      <c r="G74" s="705">
        <v>0.59948935370029699</v>
      </c>
      <c r="H74" s="705">
        <v>1.6168961057981399</v>
      </c>
      <c r="I74" s="705">
        <v>0.61194938742661098</v>
      </c>
      <c r="J74" s="744">
        <v>4.6212202933857203</v>
      </c>
    </row>
    <row r="75" spans="1:38" ht="12.75" customHeight="1">
      <c r="A75" s="700" t="s">
        <v>634</v>
      </c>
      <c r="B75" s="701"/>
      <c r="C75" s="595"/>
      <c r="D75" s="595"/>
      <c r="E75" s="595"/>
      <c r="F75" s="706">
        <v>7.3981739990832407E-2</v>
      </c>
      <c r="G75" s="706">
        <v>0.31269870004797801</v>
      </c>
      <c r="H75" s="706">
        <v>4.2955265241172901E-2</v>
      </c>
      <c r="I75" s="706">
        <v>0.34856026208739799</v>
      </c>
      <c r="J75" s="759">
        <v>0.90721134055250097</v>
      </c>
    </row>
    <row r="76" spans="1:38" s="885" customFormat="1" ht="12.75" customHeight="1">
      <c r="A76" s="684"/>
      <c r="B76" s="684"/>
      <c r="C76" s="684"/>
      <c r="D76" s="684"/>
      <c r="E76" s="684"/>
      <c r="F76" s="715"/>
      <c r="G76" s="715"/>
      <c r="H76" s="715"/>
      <c r="I76" s="715"/>
      <c r="J76" s="715"/>
      <c r="K76" s="884"/>
      <c r="L76" s="884"/>
      <c r="M76" s="884"/>
      <c r="N76" s="884"/>
      <c r="O76" s="884"/>
      <c r="P76" s="884"/>
      <c r="Q76" s="884"/>
      <c r="R76" s="884"/>
      <c r="S76" s="884"/>
      <c r="T76" s="884"/>
      <c r="U76" s="884"/>
      <c r="V76" s="884"/>
      <c r="W76" s="884"/>
      <c r="X76" s="884"/>
      <c r="Y76" s="884"/>
      <c r="Z76" s="884"/>
      <c r="AA76" s="884"/>
      <c r="AB76" s="884"/>
      <c r="AC76" s="884"/>
      <c r="AD76" s="884"/>
      <c r="AE76" s="884"/>
      <c r="AF76" s="884"/>
      <c r="AG76" s="884"/>
      <c r="AH76" s="884"/>
      <c r="AI76" s="884"/>
      <c r="AJ76" s="884"/>
      <c r="AK76" s="884"/>
      <c r="AL76" s="884"/>
    </row>
    <row r="77" spans="1:38" s="884" customFormat="1" ht="12.75" customHeight="1">
      <c r="A77" s="597"/>
      <c r="B77" s="597"/>
      <c r="C77" s="597"/>
      <c r="D77" s="597"/>
      <c r="E77" s="597"/>
      <c r="F77" s="730"/>
      <c r="G77" s="730"/>
      <c r="H77" s="730"/>
      <c r="I77" s="730"/>
      <c r="J77" s="730"/>
    </row>
    <row r="78" spans="1:38" s="849" customFormat="1" ht="12.75" customHeight="1">
      <c r="A78" s="595"/>
      <c r="B78" s="595" t="s">
        <v>692</v>
      </c>
      <c r="C78" s="595"/>
      <c r="D78" s="595"/>
      <c r="E78" s="595"/>
      <c r="F78" s="844"/>
      <c r="G78" s="844"/>
      <c r="H78" s="844"/>
      <c r="I78" s="844"/>
      <c r="J78" s="844"/>
      <c r="K78" s="884"/>
      <c r="L78" s="884"/>
      <c r="M78" s="884"/>
      <c r="N78" s="884"/>
      <c r="O78" s="884"/>
      <c r="P78" s="884"/>
      <c r="Q78" s="884"/>
      <c r="R78" s="884"/>
      <c r="S78" s="884"/>
      <c r="T78" s="884"/>
      <c r="U78" s="884"/>
      <c r="V78" s="884"/>
      <c r="W78" s="884"/>
      <c r="X78" s="884"/>
      <c r="Y78" s="884"/>
      <c r="Z78" s="884"/>
      <c r="AA78" s="884"/>
      <c r="AB78" s="884"/>
      <c r="AC78" s="884"/>
      <c r="AD78" s="884"/>
      <c r="AE78" s="884"/>
      <c r="AF78" s="884"/>
      <c r="AG78" s="884"/>
      <c r="AH78" s="884"/>
      <c r="AI78" s="884"/>
      <c r="AJ78" s="884"/>
      <c r="AK78" s="884"/>
      <c r="AL78" s="884"/>
    </row>
    <row r="79" spans="1:38" ht="12.75" customHeight="1">
      <c r="A79" s="881"/>
      <c r="B79" s="898" t="s">
        <v>7</v>
      </c>
      <c r="C79" s="899"/>
      <c r="D79" s="898" t="s">
        <v>9</v>
      </c>
      <c r="E79" s="899"/>
      <c r="F79" s="714"/>
      <c r="G79" s="715"/>
      <c r="H79" s="715"/>
      <c r="I79" s="715"/>
      <c r="J79" s="716"/>
    </row>
    <row r="80" spans="1:38" s="598" customFormat="1" ht="12.75" customHeight="1">
      <c r="A80" s="878" t="s">
        <v>478</v>
      </c>
      <c r="B80" s="688" t="s">
        <v>686</v>
      </c>
      <c r="C80" s="750" t="s">
        <v>687</v>
      </c>
      <c r="D80" s="688" t="s">
        <v>686</v>
      </c>
      <c r="E80" s="750" t="s">
        <v>687</v>
      </c>
      <c r="F80" s="717" t="s">
        <v>194</v>
      </c>
      <c r="G80" s="703" t="s">
        <v>699</v>
      </c>
      <c r="H80" s="703" t="s">
        <v>700</v>
      </c>
      <c r="I80" s="703" t="s">
        <v>698</v>
      </c>
      <c r="J80" s="751" t="s">
        <v>701</v>
      </c>
      <c r="K80" s="889"/>
      <c r="L80" s="889"/>
      <c r="M80" s="889"/>
      <c r="N80" s="889"/>
      <c r="O80" s="889"/>
      <c r="P80" s="889"/>
      <c r="Q80" s="889"/>
      <c r="R80" s="889"/>
      <c r="S80" s="889"/>
      <c r="T80" s="889"/>
      <c r="U80" s="889"/>
      <c r="V80" s="889"/>
      <c r="W80" s="889"/>
      <c r="X80" s="889"/>
      <c r="Y80" s="889"/>
      <c r="Z80" s="889"/>
      <c r="AA80" s="889"/>
      <c r="AB80" s="889"/>
      <c r="AC80" s="889"/>
      <c r="AD80" s="889"/>
      <c r="AE80" s="889"/>
      <c r="AF80" s="889"/>
      <c r="AG80" s="889"/>
      <c r="AH80" s="889"/>
      <c r="AI80" s="889"/>
      <c r="AJ80" s="889"/>
      <c r="AK80" s="889"/>
      <c r="AL80" s="889"/>
    </row>
    <row r="81" spans="1:38" ht="12.75" customHeight="1">
      <c r="A81" s="700">
        <v>1</v>
      </c>
      <c r="B81" s="691" t="s">
        <v>6</v>
      </c>
      <c r="C81" s="692" t="s">
        <v>6</v>
      </c>
      <c r="D81" s="691" t="s">
        <v>6</v>
      </c>
      <c r="E81" s="692" t="s">
        <v>6</v>
      </c>
      <c r="F81" s="900">
        <v>110.666666666667</v>
      </c>
      <c r="G81" s="725">
        <v>16.517499999999998</v>
      </c>
      <c r="H81" s="725">
        <v>17.631402313888898</v>
      </c>
      <c r="I81" s="725">
        <v>89.282557208651596</v>
      </c>
      <c r="J81" s="742">
        <v>17.5</v>
      </c>
    </row>
    <row r="82" spans="1:38" ht="12.75" customHeight="1">
      <c r="A82" s="700">
        <v>2</v>
      </c>
      <c r="B82" s="693" t="s">
        <v>688</v>
      </c>
      <c r="C82" s="694">
        <v>0.3</v>
      </c>
      <c r="D82" s="700" t="s">
        <v>6</v>
      </c>
      <c r="E82" s="695" t="s">
        <v>6</v>
      </c>
      <c r="F82" s="763">
        <v>127.583333333333</v>
      </c>
      <c r="G82" s="726">
        <v>16.434999999999999</v>
      </c>
      <c r="H82" s="726">
        <v>20.195158052777799</v>
      </c>
      <c r="I82" s="726">
        <v>94.700057980148301</v>
      </c>
      <c r="J82" s="739">
        <v>15.25</v>
      </c>
    </row>
    <row r="83" spans="1:38" ht="12.75" customHeight="1">
      <c r="A83" s="700">
        <v>3</v>
      </c>
      <c r="B83" s="693" t="s">
        <v>688</v>
      </c>
      <c r="C83" s="694">
        <v>0.3</v>
      </c>
      <c r="D83" s="693" t="s">
        <v>688</v>
      </c>
      <c r="E83" s="694">
        <v>0.3</v>
      </c>
      <c r="F83" s="763">
        <v>126.555555555556</v>
      </c>
      <c r="G83" s="726">
        <v>17.34</v>
      </c>
      <c r="H83" s="726">
        <v>21.162742222222199</v>
      </c>
      <c r="I83" s="726">
        <v>94.573080567353699</v>
      </c>
      <c r="J83" s="739">
        <v>13.5</v>
      </c>
    </row>
    <row r="84" spans="1:38" ht="12.75" customHeight="1">
      <c r="A84" s="700">
        <v>4</v>
      </c>
      <c r="B84" s="693" t="s">
        <v>688</v>
      </c>
      <c r="C84" s="695">
        <v>0.6</v>
      </c>
      <c r="D84" s="700" t="s">
        <v>6</v>
      </c>
      <c r="E84" s="695" t="s">
        <v>6</v>
      </c>
      <c r="F84" s="763">
        <v>121.527777777778</v>
      </c>
      <c r="G84" s="726">
        <v>16.977499999999999</v>
      </c>
      <c r="H84" s="726">
        <v>19.854044259722201</v>
      </c>
      <c r="I84" s="726">
        <v>94.242561775134902</v>
      </c>
      <c r="J84" s="739">
        <v>14</v>
      </c>
    </row>
    <row r="85" spans="1:38" ht="12.75" customHeight="1">
      <c r="A85" s="700">
        <v>5</v>
      </c>
      <c r="B85" s="693" t="s">
        <v>688</v>
      </c>
      <c r="C85" s="695">
        <v>0.6</v>
      </c>
      <c r="D85" s="693" t="s">
        <v>688</v>
      </c>
      <c r="E85" s="695">
        <v>0.6</v>
      </c>
      <c r="F85" s="763">
        <v>126.277777777778</v>
      </c>
      <c r="G85" s="726">
        <v>17.0625</v>
      </c>
      <c r="H85" s="726">
        <v>20.7617254930556</v>
      </c>
      <c r="I85" s="726">
        <v>94.1506477241184</v>
      </c>
      <c r="J85" s="739">
        <v>13</v>
      </c>
    </row>
    <row r="86" spans="1:38" ht="12.75" customHeight="1">
      <c r="A86" s="700">
        <v>6</v>
      </c>
      <c r="B86" s="696" t="s">
        <v>689</v>
      </c>
      <c r="C86" s="697" t="s">
        <v>48</v>
      </c>
      <c r="D86" s="696" t="s">
        <v>689</v>
      </c>
      <c r="E86" s="697" t="s">
        <v>48</v>
      </c>
      <c r="F86" s="763">
        <v>126.416666666667</v>
      </c>
      <c r="G86" s="726">
        <v>17.147500000000001</v>
      </c>
      <c r="H86" s="726">
        <v>20.889201895833299</v>
      </c>
      <c r="I86" s="726">
        <v>93.958674853786803</v>
      </c>
      <c r="J86" s="739">
        <v>14</v>
      </c>
    </row>
    <row r="87" spans="1:38" ht="12.75" customHeight="1">
      <c r="A87" s="700">
        <v>7</v>
      </c>
      <c r="B87" s="696" t="s">
        <v>689</v>
      </c>
      <c r="C87" s="695" t="s">
        <v>47</v>
      </c>
      <c r="D87" s="696" t="s">
        <v>689</v>
      </c>
      <c r="E87" s="695" t="s">
        <v>47</v>
      </c>
      <c r="F87" s="763">
        <v>130.472222222222</v>
      </c>
      <c r="G87" s="726">
        <v>17.147500000000001</v>
      </c>
      <c r="H87" s="726">
        <v>21.552930281944398</v>
      </c>
      <c r="I87" s="726">
        <v>94.471363603634103</v>
      </c>
      <c r="J87" s="739">
        <v>13</v>
      </c>
    </row>
    <row r="88" spans="1:38" ht="12.75" customHeight="1">
      <c r="A88" s="700">
        <v>8</v>
      </c>
      <c r="B88" s="696" t="s">
        <v>690</v>
      </c>
      <c r="C88" s="695">
        <v>0.4</v>
      </c>
      <c r="D88" s="700" t="s">
        <v>6</v>
      </c>
      <c r="E88" s="695" t="s">
        <v>6</v>
      </c>
      <c r="F88" s="763">
        <v>122.5</v>
      </c>
      <c r="G88" s="726">
        <v>16.559999999999999</v>
      </c>
      <c r="H88" s="726">
        <v>19.529243056944399</v>
      </c>
      <c r="I88" s="726">
        <v>93.667977813400597</v>
      </c>
      <c r="J88" s="739">
        <v>15.5</v>
      </c>
    </row>
    <row r="89" spans="1:38" ht="12.75" customHeight="1">
      <c r="A89" s="700">
        <v>9</v>
      </c>
      <c r="B89" s="696" t="s">
        <v>690</v>
      </c>
      <c r="C89" s="697">
        <v>0.4</v>
      </c>
      <c r="D89" s="693" t="s">
        <v>688</v>
      </c>
      <c r="E89" s="695">
        <v>0.6</v>
      </c>
      <c r="F89" s="763">
        <v>125.027777777778</v>
      </c>
      <c r="G89" s="726">
        <v>17.625</v>
      </c>
      <c r="H89" s="726">
        <v>21.2308429375</v>
      </c>
      <c r="I89" s="726">
        <v>93.500503669905399</v>
      </c>
      <c r="J89" s="739">
        <v>12.25</v>
      </c>
    </row>
    <row r="90" spans="1:38" ht="12.75" customHeight="1">
      <c r="A90" s="700">
        <v>10</v>
      </c>
      <c r="B90" s="698" t="s">
        <v>691</v>
      </c>
      <c r="C90" s="754" t="s">
        <v>362</v>
      </c>
      <c r="D90" s="701" t="s">
        <v>6</v>
      </c>
      <c r="E90" s="755" t="s">
        <v>6</v>
      </c>
      <c r="F90" s="764">
        <v>123.694444444444</v>
      </c>
      <c r="G90" s="765">
        <v>17.3325</v>
      </c>
      <c r="H90" s="765">
        <v>20.651749997222201</v>
      </c>
      <c r="I90" s="765">
        <v>93.207568379405203</v>
      </c>
      <c r="J90" s="766">
        <v>12.75</v>
      </c>
    </row>
    <row r="91" spans="1:38" ht="12.75" customHeight="1">
      <c r="A91" s="691" t="s">
        <v>633</v>
      </c>
      <c r="B91" s="691"/>
      <c r="C91" s="684"/>
      <c r="D91" s="684"/>
      <c r="E91" s="684"/>
      <c r="F91" s="704">
        <v>61.599490304613397</v>
      </c>
      <c r="G91" s="704">
        <v>61.974689726830498</v>
      </c>
      <c r="H91" s="704">
        <v>72.599114495454501</v>
      </c>
      <c r="I91" s="704">
        <v>36.361506620071999</v>
      </c>
      <c r="J91" s="743">
        <v>36.021612967780698</v>
      </c>
    </row>
    <row r="92" spans="1:38" ht="12.75" customHeight="1">
      <c r="A92" s="700" t="s">
        <v>256</v>
      </c>
      <c r="B92" s="700"/>
      <c r="C92" s="597"/>
      <c r="D92" s="597"/>
      <c r="E92" s="597"/>
      <c r="F92" s="705">
        <v>4.2983228533418698</v>
      </c>
      <c r="G92" s="705">
        <v>2.5169078685052799</v>
      </c>
      <c r="H92" s="705">
        <v>4.4505381601037604</v>
      </c>
      <c r="I92" s="705">
        <v>2.7504088983295101</v>
      </c>
      <c r="J92" s="744">
        <v>21.1724767304521</v>
      </c>
    </row>
    <row r="93" spans="1:38" ht="12.75" customHeight="1">
      <c r="A93" s="700" t="s">
        <v>257</v>
      </c>
      <c r="B93" s="700"/>
      <c r="C93" s="597"/>
      <c r="D93" s="597"/>
      <c r="E93" s="597"/>
      <c r="F93" s="705">
        <v>7.7381287660518998</v>
      </c>
      <c r="G93" s="705">
        <v>0.62136797793256204</v>
      </c>
      <c r="H93" s="705">
        <v>1.3138684373426099</v>
      </c>
      <c r="I93" s="705">
        <v>3.7344081002038001</v>
      </c>
      <c r="J93" s="744">
        <v>4.3239675530697497</v>
      </c>
    </row>
    <row r="94" spans="1:38" ht="12.75" customHeight="1">
      <c r="A94" s="700" t="s">
        <v>634</v>
      </c>
      <c r="B94" s="701"/>
      <c r="C94" s="595"/>
      <c r="D94" s="595"/>
      <c r="E94" s="595"/>
      <c r="F94" s="706">
        <v>2.2176191020760101E-3</v>
      </c>
      <c r="G94" s="706">
        <v>6.3708186803058198E-3</v>
      </c>
      <c r="H94" s="706">
        <v>7.99930354127314E-5</v>
      </c>
      <c r="I94" s="706">
        <v>0.193276881396098</v>
      </c>
      <c r="J94" s="759">
        <v>0.36718711908424501</v>
      </c>
    </row>
    <row r="95" spans="1:38" s="885" customFormat="1">
      <c r="A95" s="684"/>
      <c r="B95" s="684"/>
      <c r="C95" s="684"/>
      <c r="D95" s="684"/>
      <c r="E95" s="684"/>
      <c r="F95" s="715"/>
      <c r="G95" s="715"/>
      <c r="H95" s="715"/>
      <c r="I95" s="715"/>
      <c r="J95" s="715"/>
      <c r="K95" s="884"/>
      <c r="L95" s="884"/>
      <c r="M95" s="884"/>
      <c r="N95" s="884"/>
      <c r="O95" s="884"/>
      <c r="P95" s="884"/>
      <c r="Q95" s="884"/>
      <c r="R95" s="884"/>
      <c r="S95" s="884"/>
      <c r="T95" s="884"/>
      <c r="U95" s="884"/>
      <c r="V95" s="884"/>
      <c r="W95" s="884"/>
      <c r="X95" s="884"/>
      <c r="Y95" s="884"/>
      <c r="Z95" s="884"/>
      <c r="AA95" s="884"/>
      <c r="AB95" s="884"/>
      <c r="AC95" s="884"/>
      <c r="AD95" s="884"/>
      <c r="AE95" s="884"/>
      <c r="AF95" s="884"/>
      <c r="AG95" s="884"/>
      <c r="AH95" s="884"/>
      <c r="AI95" s="884"/>
      <c r="AJ95" s="884"/>
      <c r="AK95" s="884"/>
      <c r="AL95" s="884"/>
    </row>
    <row r="96" spans="1:38" s="884" customFormat="1">
      <c r="A96" s="597"/>
      <c r="B96" s="597"/>
      <c r="C96" s="597"/>
      <c r="D96" s="597"/>
      <c r="E96" s="597"/>
      <c r="F96" s="730"/>
      <c r="G96" s="730"/>
      <c r="H96" s="730"/>
      <c r="I96" s="730"/>
      <c r="J96" s="730"/>
    </row>
    <row r="97" spans="1:38" s="884" customFormat="1">
      <c r="A97" s="597"/>
      <c r="B97" s="597"/>
      <c r="C97" s="597"/>
      <c r="D97" s="597"/>
      <c r="E97" s="597"/>
      <c r="F97" s="730"/>
      <c r="G97" s="730"/>
      <c r="H97" s="730"/>
      <c r="I97" s="730"/>
      <c r="J97" s="730"/>
    </row>
    <row r="98" spans="1:38" s="884" customFormat="1">
      <c r="A98" s="597"/>
      <c r="B98" s="597"/>
      <c r="C98" s="597"/>
      <c r="D98" s="597"/>
      <c r="E98" s="597"/>
      <c r="F98" s="730"/>
      <c r="G98" s="730"/>
      <c r="H98" s="730"/>
      <c r="I98" s="730"/>
      <c r="J98" s="730"/>
    </row>
    <row r="99" spans="1:38" s="849" customFormat="1">
      <c r="A99" s="595"/>
      <c r="B99" s="595" t="s">
        <v>692</v>
      </c>
      <c r="C99" s="595"/>
      <c r="D99" s="595"/>
      <c r="E99" s="595"/>
      <c r="F99" s="844"/>
      <c r="G99" s="844"/>
      <c r="H99" s="844"/>
      <c r="I99" s="844"/>
      <c r="J99" s="844"/>
      <c r="K99" s="884"/>
      <c r="L99" s="884"/>
      <c r="M99" s="884"/>
      <c r="N99" s="884"/>
      <c r="O99" s="884"/>
      <c r="P99" s="884"/>
      <c r="Q99" s="884"/>
      <c r="R99" s="884"/>
      <c r="S99" s="884"/>
      <c r="T99" s="884"/>
      <c r="U99" s="884"/>
      <c r="V99" s="884"/>
      <c r="W99" s="884"/>
      <c r="X99" s="884"/>
      <c r="Y99" s="884"/>
      <c r="Z99" s="884"/>
      <c r="AA99" s="884"/>
      <c r="AB99" s="884"/>
      <c r="AC99" s="884"/>
      <c r="AD99" s="884"/>
      <c r="AE99" s="884"/>
      <c r="AF99" s="884"/>
      <c r="AG99" s="884"/>
      <c r="AH99" s="884"/>
      <c r="AI99" s="884"/>
      <c r="AJ99" s="884"/>
      <c r="AK99" s="884"/>
      <c r="AL99" s="884"/>
    </row>
    <row r="100" spans="1:38">
      <c r="A100" s="881"/>
      <c r="B100" s="898" t="s">
        <v>7</v>
      </c>
      <c r="C100" s="899"/>
      <c r="D100" s="898" t="s">
        <v>9</v>
      </c>
      <c r="E100" s="899"/>
      <c r="F100" s="714"/>
      <c r="G100" s="715"/>
      <c r="H100" s="715"/>
      <c r="I100" s="715"/>
      <c r="J100" s="716"/>
    </row>
    <row r="101" spans="1:38">
      <c r="A101" s="878" t="s">
        <v>747</v>
      </c>
      <c r="B101" s="688" t="s">
        <v>686</v>
      </c>
      <c r="C101" s="750" t="s">
        <v>687</v>
      </c>
      <c r="D101" s="688" t="s">
        <v>686</v>
      </c>
      <c r="E101" s="750" t="s">
        <v>687</v>
      </c>
      <c r="F101" s="717" t="s">
        <v>194</v>
      </c>
      <c r="G101" s="703" t="s">
        <v>699</v>
      </c>
      <c r="H101" s="703" t="s">
        <v>700</v>
      </c>
      <c r="I101" s="703" t="s">
        <v>698</v>
      </c>
      <c r="J101" s="751" t="s">
        <v>701</v>
      </c>
      <c r="K101" s="890"/>
      <c r="L101" s="890"/>
      <c r="M101" s="890"/>
      <c r="N101" s="890"/>
      <c r="O101" s="890"/>
    </row>
    <row r="102" spans="1:38">
      <c r="A102" s="700">
        <v>1</v>
      </c>
      <c r="B102" s="691" t="s">
        <v>6</v>
      </c>
      <c r="C102" s="692" t="s">
        <v>6</v>
      </c>
      <c r="D102" s="691" t="s">
        <v>6</v>
      </c>
      <c r="E102" s="692" t="s">
        <v>6</v>
      </c>
      <c r="F102" s="900">
        <v>104.81273148148099</v>
      </c>
      <c r="G102" s="725">
        <v>16.509</v>
      </c>
      <c r="H102" s="725">
        <v>16.672396015439801</v>
      </c>
      <c r="I102" s="725">
        <v>88.249084181367607</v>
      </c>
      <c r="J102" s="742">
        <v>16.649999999999999</v>
      </c>
      <c r="K102" s="890">
        <v>100</v>
      </c>
      <c r="L102" s="890"/>
      <c r="M102" s="890"/>
      <c r="N102" s="890"/>
      <c r="O102" s="890"/>
    </row>
    <row r="103" spans="1:38">
      <c r="A103" s="700">
        <v>2</v>
      </c>
      <c r="B103" s="693" t="s">
        <v>688</v>
      </c>
      <c r="C103" s="694">
        <v>0.3</v>
      </c>
      <c r="D103" s="700" t="s">
        <v>6</v>
      </c>
      <c r="E103" s="695" t="s">
        <v>6</v>
      </c>
      <c r="F103" s="763">
        <v>110.553270531724</v>
      </c>
      <c r="G103" s="726">
        <v>16.689450269281998</v>
      </c>
      <c r="H103" s="726">
        <v>17.771729304353901</v>
      </c>
      <c r="I103" s="726">
        <v>89.144334969982907</v>
      </c>
      <c r="J103" s="739">
        <v>14.6615168189643</v>
      </c>
      <c r="K103" s="891">
        <f>(H103/$H$102)*100</f>
        <v>106.59373306569758</v>
      </c>
      <c r="L103" s="890"/>
      <c r="M103" s="890"/>
      <c r="N103" s="890"/>
      <c r="O103" s="890"/>
    </row>
    <row r="104" spans="1:38">
      <c r="A104" s="700">
        <v>3</v>
      </c>
      <c r="B104" s="693" t="s">
        <v>688</v>
      </c>
      <c r="C104" s="694">
        <v>0.3</v>
      </c>
      <c r="D104" s="693" t="s">
        <v>688</v>
      </c>
      <c r="E104" s="694">
        <v>0.3</v>
      </c>
      <c r="F104" s="763">
        <v>111.85046296296299</v>
      </c>
      <c r="G104" s="726">
        <v>16.956499999999998</v>
      </c>
      <c r="H104" s="726">
        <v>18.2965376999421</v>
      </c>
      <c r="I104" s="726">
        <v>89.473179842898901</v>
      </c>
      <c r="J104" s="739">
        <v>13.8</v>
      </c>
      <c r="K104" s="891">
        <f t="shared" ref="K104:K108" si="0">(H104/$H$102)*100</f>
        <v>109.74150135948204</v>
      </c>
      <c r="L104" s="858">
        <v>1</v>
      </c>
      <c r="M104" s="892" t="s">
        <v>5</v>
      </c>
      <c r="N104" s="892"/>
      <c r="O104" s="890"/>
    </row>
    <row r="105" spans="1:38">
      <c r="A105" s="700">
        <v>4</v>
      </c>
      <c r="B105" s="693" t="s">
        <v>688</v>
      </c>
      <c r="C105" s="695">
        <v>0.6</v>
      </c>
      <c r="D105" s="700" t="s">
        <v>6</v>
      </c>
      <c r="E105" s="695" t="s">
        <v>6</v>
      </c>
      <c r="F105" s="763">
        <v>112.40244577079299</v>
      </c>
      <c r="G105" s="726">
        <v>16.787850861287399</v>
      </c>
      <c r="H105" s="726">
        <v>18.192544099036599</v>
      </c>
      <c r="I105" s="726">
        <v>88.926999608071498</v>
      </c>
      <c r="J105" s="739">
        <v>14.3990782713811</v>
      </c>
      <c r="K105" s="891">
        <f t="shared" si="0"/>
        <v>109.11775417395937</v>
      </c>
      <c r="L105" s="858">
        <v>2</v>
      </c>
      <c r="M105" s="893" t="s">
        <v>10</v>
      </c>
      <c r="N105" s="892" t="s">
        <v>748</v>
      </c>
      <c r="O105" s="890"/>
    </row>
    <row r="106" spans="1:38">
      <c r="A106" s="700">
        <v>5</v>
      </c>
      <c r="B106" s="693" t="s">
        <v>688</v>
      </c>
      <c r="C106" s="695">
        <v>0.6</v>
      </c>
      <c r="D106" s="693" t="s">
        <v>688</v>
      </c>
      <c r="E106" s="695">
        <v>0.6</v>
      </c>
      <c r="F106" s="763">
        <v>115.313425925926</v>
      </c>
      <c r="G106" s="726">
        <v>16.858000000000001</v>
      </c>
      <c r="H106" s="726">
        <v>18.708245153009301</v>
      </c>
      <c r="I106" s="726">
        <v>89.254517191719998</v>
      </c>
      <c r="J106" s="739">
        <v>13.75</v>
      </c>
      <c r="K106" s="891">
        <f t="shared" si="0"/>
        <v>112.21089719608483</v>
      </c>
      <c r="L106" s="858">
        <v>3</v>
      </c>
      <c r="M106" s="892" t="s">
        <v>10</v>
      </c>
      <c r="N106" s="892" t="s">
        <v>749</v>
      </c>
      <c r="O106" s="890"/>
    </row>
    <row r="107" spans="1:38">
      <c r="A107" s="700">
        <v>6</v>
      </c>
      <c r="B107" s="696" t="s">
        <v>689</v>
      </c>
      <c r="C107" s="697" t="s">
        <v>48</v>
      </c>
      <c r="D107" s="696" t="s">
        <v>689</v>
      </c>
      <c r="E107" s="697" t="s">
        <v>48</v>
      </c>
      <c r="F107" s="763">
        <v>113.825</v>
      </c>
      <c r="G107" s="726">
        <v>16.9175</v>
      </c>
      <c r="H107" s="726">
        <v>18.559828683564799</v>
      </c>
      <c r="I107" s="726">
        <v>88.921079899789007</v>
      </c>
      <c r="J107" s="739">
        <v>13.3</v>
      </c>
      <c r="K107" s="891">
        <f t="shared" si="0"/>
        <v>111.3207043929205</v>
      </c>
      <c r="L107" s="858">
        <v>4</v>
      </c>
      <c r="M107" s="893" t="s">
        <v>10</v>
      </c>
      <c r="N107" s="892" t="s">
        <v>750</v>
      </c>
      <c r="O107" s="890"/>
    </row>
    <row r="108" spans="1:38">
      <c r="A108" s="700">
        <v>7</v>
      </c>
      <c r="B108" s="696" t="s">
        <v>689</v>
      </c>
      <c r="C108" s="695" t="s">
        <v>47</v>
      </c>
      <c r="D108" s="696" t="s">
        <v>689</v>
      </c>
      <c r="E108" s="695" t="s">
        <v>47</v>
      </c>
      <c r="F108" s="763">
        <v>114.242592592593</v>
      </c>
      <c r="G108" s="726">
        <v>17.0215</v>
      </c>
      <c r="H108" s="726">
        <v>18.7327926796528</v>
      </c>
      <c r="I108" s="726">
        <v>89.205741259160106</v>
      </c>
      <c r="J108" s="739">
        <v>12.9</v>
      </c>
      <c r="K108" s="891">
        <f t="shared" si="0"/>
        <v>112.35813174246177</v>
      </c>
      <c r="L108" s="858">
        <v>5</v>
      </c>
      <c r="M108" s="892" t="s">
        <v>10</v>
      </c>
      <c r="N108" s="892" t="s">
        <v>751</v>
      </c>
      <c r="O108" s="890"/>
    </row>
    <row r="109" spans="1:38">
      <c r="A109" s="700">
        <v>8</v>
      </c>
      <c r="B109" s="696" t="s">
        <v>690</v>
      </c>
      <c r="C109" s="695">
        <v>0.4</v>
      </c>
      <c r="D109" s="700" t="s">
        <v>6</v>
      </c>
      <c r="E109" s="695" t="s">
        <v>6</v>
      </c>
      <c r="F109" s="763">
        <v>110.375752167312</v>
      </c>
      <c r="G109" s="726">
        <v>16.7032505466745</v>
      </c>
      <c r="H109" s="726">
        <v>17.762693842686701</v>
      </c>
      <c r="I109" s="726">
        <v>89.519290310345397</v>
      </c>
      <c r="J109" s="739">
        <v>15.4007678591862</v>
      </c>
      <c r="K109" s="890"/>
      <c r="L109" s="890"/>
      <c r="M109" s="890"/>
      <c r="N109" s="890"/>
      <c r="O109" s="890"/>
    </row>
    <row r="110" spans="1:38">
      <c r="A110" s="700">
        <v>9</v>
      </c>
      <c r="B110" s="696" t="s">
        <v>690</v>
      </c>
      <c r="C110" s="697">
        <v>0.4</v>
      </c>
      <c r="D110" s="693" t="s">
        <v>688</v>
      </c>
      <c r="E110" s="695">
        <v>0.6</v>
      </c>
      <c r="F110" s="763">
        <v>113.998611111111</v>
      </c>
      <c r="G110" s="726">
        <v>17.015000000000001</v>
      </c>
      <c r="H110" s="726">
        <v>18.707785594733799</v>
      </c>
      <c r="I110" s="726">
        <v>89.048452021789103</v>
      </c>
      <c r="J110" s="739">
        <v>14.15</v>
      </c>
      <c r="K110" s="890"/>
      <c r="L110" s="890"/>
      <c r="M110" s="890"/>
      <c r="N110" s="890"/>
      <c r="O110" s="890"/>
    </row>
    <row r="111" spans="1:38">
      <c r="A111" s="700">
        <v>10</v>
      </c>
      <c r="B111" s="698" t="s">
        <v>691</v>
      </c>
      <c r="C111" s="754" t="s">
        <v>362</v>
      </c>
      <c r="D111" s="701" t="s">
        <v>6</v>
      </c>
      <c r="E111" s="755" t="s">
        <v>6</v>
      </c>
      <c r="F111" s="764">
        <v>111.660185185185</v>
      </c>
      <c r="G111" s="765">
        <v>16.898</v>
      </c>
      <c r="H111" s="765">
        <v>18.186374767673598</v>
      </c>
      <c r="I111" s="765">
        <v>89.200012946711297</v>
      </c>
      <c r="J111" s="766">
        <v>14.35</v>
      </c>
    </row>
    <row r="112" spans="1:38">
      <c r="A112" s="691" t="s">
        <v>633</v>
      </c>
      <c r="B112" s="691"/>
      <c r="C112" s="684"/>
      <c r="D112" s="684"/>
      <c r="E112" s="684"/>
      <c r="F112" s="704">
        <v>80.452311194426102</v>
      </c>
      <c r="G112" s="704">
        <v>59.854625453046197</v>
      </c>
      <c r="H112" s="704">
        <v>81.083560530168597</v>
      </c>
      <c r="I112" s="704">
        <v>86.056233709742699</v>
      </c>
      <c r="J112" s="743">
        <v>49.701375663425601</v>
      </c>
    </row>
    <row r="113" spans="1:21">
      <c r="A113" s="700" t="s">
        <v>256</v>
      </c>
      <c r="B113" s="700"/>
      <c r="C113" s="597"/>
      <c r="D113" s="597"/>
      <c r="E113" s="597"/>
      <c r="F113" s="705">
        <v>4.9230441551134296</v>
      </c>
      <c r="G113" s="705">
        <v>2.1962690220272099</v>
      </c>
      <c r="H113" s="705">
        <v>5.22004348590663</v>
      </c>
      <c r="I113" s="705">
        <v>1.9450254307889701</v>
      </c>
      <c r="J113" s="744">
        <v>17.533313116995899</v>
      </c>
    </row>
    <row r="114" spans="1:21">
      <c r="A114" s="700" t="s">
        <v>257</v>
      </c>
      <c r="B114" s="700"/>
      <c r="C114" s="597"/>
      <c r="D114" s="597"/>
      <c r="E114" s="597"/>
      <c r="F114" s="705">
        <v>3.4429018603190902</v>
      </c>
      <c r="G114" s="705">
        <v>0.23064155050572499</v>
      </c>
      <c r="H114" s="705">
        <v>0.59225606115181595</v>
      </c>
      <c r="I114" s="705">
        <v>1.08151454514737</v>
      </c>
      <c r="J114" s="744">
        <v>1.56722772538328</v>
      </c>
    </row>
    <row r="115" spans="1:21">
      <c r="A115" s="701" t="s">
        <v>634</v>
      </c>
      <c r="B115" s="701"/>
      <c r="C115" s="595"/>
      <c r="D115" s="595"/>
      <c r="E115" s="595"/>
      <c r="F115" s="706">
        <v>4.1549884658242698E-7</v>
      </c>
      <c r="G115" s="706">
        <v>1.6474383331614701E-4</v>
      </c>
      <c r="H115" s="706">
        <v>4.2874432126263501E-11</v>
      </c>
      <c r="I115" s="706">
        <v>0.57849358609901003</v>
      </c>
      <c r="J115" s="759">
        <v>3.3441646313637E-4</v>
      </c>
    </row>
    <row r="120" spans="1:21">
      <c r="L120" s="894" t="s">
        <v>754</v>
      </c>
      <c r="M120" s="827"/>
      <c r="N120" s="828"/>
      <c r="O120" s="829"/>
      <c r="P120" s="829"/>
      <c r="Q120" s="829"/>
      <c r="R120" s="829"/>
      <c r="S120" s="829"/>
      <c r="T120" s="829"/>
      <c r="U120" s="829"/>
    </row>
    <row r="121" spans="1:21">
      <c r="L121" s="153">
        <v>1</v>
      </c>
      <c r="M121" s="830" t="s">
        <v>755</v>
      </c>
      <c r="N121" s="831">
        <v>98.796296296296305</v>
      </c>
      <c r="O121" s="832">
        <v>104.93518518518501</v>
      </c>
      <c r="P121" s="833">
        <v>16.585833333333301</v>
      </c>
      <c r="Q121" s="833">
        <v>17.424341666666699</v>
      </c>
      <c r="R121" s="833" t="e">
        <f>STDEV(Q134,Q147,Q160)</f>
        <v>#DIV/0!</v>
      </c>
      <c r="S121" s="833" t="s">
        <v>756</v>
      </c>
      <c r="T121" s="833" t="s">
        <v>6</v>
      </c>
      <c r="U121" s="834">
        <f>Q121*100/$F$6</f>
        <v>15.628996833636089</v>
      </c>
    </row>
    <row r="122" spans="1:21" ht="12.75" customHeight="1">
      <c r="L122" s="153">
        <v>2</v>
      </c>
      <c r="M122" s="830" t="s">
        <v>757</v>
      </c>
      <c r="N122" s="831">
        <v>98.3333333333333</v>
      </c>
      <c r="O122" s="832">
        <v>122.055555555556</v>
      </c>
      <c r="P122" s="833">
        <v>17.195833333333301</v>
      </c>
      <c r="Q122" s="835">
        <v>20.992525000000001</v>
      </c>
      <c r="R122" s="833" t="e">
        <f>STDEV(Q135,Q148,Q161)</f>
        <v>#DIV/0!</v>
      </c>
      <c r="S122" s="835" t="s">
        <v>758</v>
      </c>
      <c r="T122" s="833" t="s">
        <v>758</v>
      </c>
      <c r="U122" s="836">
        <f t="shared" ref="U122:U127" si="1">Q122*100/$F$6</f>
        <v>18.829526706462417</v>
      </c>
    </row>
    <row r="123" spans="1:21" ht="15" customHeight="1">
      <c r="L123" s="153">
        <v>4</v>
      </c>
      <c r="M123" s="837" t="s">
        <v>761</v>
      </c>
      <c r="N123" s="831">
        <v>100.740740740741</v>
      </c>
      <c r="O123" s="832">
        <v>116.54629629629601</v>
      </c>
      <c r="P123" s="833">
        <v>17.07</v>
      </c>
      <c r="Q123" s="833">
        <v>19.8997981481482</v>
      </c>
      <c r="R123" s="833" t="e">
        <f>STDEV(Q137,Q150,Q163)</f>
        <v>#DIV/0!</v>
      </c>
      <c r="S123" s="833" t="s">
        <v>762</v>
      </c>
      <c r="T123" s="833" t="s">
        <v>763</v>
      </c>
      <c r="U123" s="838">
        <f>Q123*100/$F$6</f>
        <v>17.84939070853877</v>
      </c>
    </row>
    <row r="124" spans="1:21" ht="13.5" customHeight="1">
      <c r="L124" s="153">
        <v>3</v>
      </c>
      <c r="M124" s="837" t="s">
        <v>759</v>
      </c>
      <c r="N124" s="831">
        <v>96.9444444444444</v>
      </c>
      <c r="O124" s="832">
        <v>119.82407407407401</v>
      </c>
      <c r="P124" s="833">
        <v>17.089166666666699</v>
      </c>
      <c r="Q124" s="835">
        <v>20.482568518518502</v>
      </c>
      <c r="R124" s="833" t="e">
        <f>STDEV(Q136,Q149,Q162)</f>
        <v>#DIV/0!</v>
      </c>
      <c r="S124" s="835" t="s">
        <v>758</v>
      </c>
      <c r="T124" s="833" t="s">
        <v>760</v>
      </c>
      <c r="U124" s="836">
        <f t="shared" si="1"/>
        <v>18.372114404360143</v>
      </c>
    </row>
    <row r="125" spans="1:21" ht="15" customHeight="1">
      <c r="L125" s="153">
        <v>5</v>
      </c>
      <c r="M125" s="830" t="s">
        <v>764</v>
      </c>
      <c r="N125" s="831">
        <v>94.7222222222222</v>
      </c>
      <c r="O125" s="832">
        <v>119.527777777778</v>
      </c>
      <c r="P125" s="833">
        <v>17.11</v>
      </c>
      <c r="Q125" s="835">
        <v>20.4674333333333</v>
      </c>
      <c r="R125" s="833" t="e">
        <f>STDEV(Q138,Q151,Q164)</f>
        <v>#DIV/0!</v>
      </c>
      <c r="S125" s="835" t="s">
        <v>758</v>
      </c>
      <c r="T125" s="833" t="s">
        <v>760</v>
      </c>
      <c r="U125" s="836">
        <f t="shared" si="1"/>
        <v>18.358538697119016</v>
      </c>
    </row>
    <row r="126" spans="1:21" ht="15" customHeight="1">
      <c r="L126" s="153">
        <v>6</v>
      </c>
      <c r="M126" s="830" t="s">
        <v>765</v>
      </c>
      <c r="N126" s="831">
        <v>99.074074074074105</v>
      </c>
      <c r="O126" s="832">
        <v>116.32407407407401</v>
      </c>
      <c r="P126" s="833">
        <v>17.004166666666698</v>
      </c>
      <c r="Q126" s="833">
        <v>19.8008398148148</v>
      </c>
      <c r="R126" s="833"/>
      <c r="S126" s="833" t="s">
        <v>762</v>
      </c>
      <c r="T126" s="833" t="s">
        <v>766</v>
      </c>
      <c r="U126" s="838">
        <f t="shared" si="1"/>
        <v>17.76062870490518</v>
      </c>
    </row>
    <row r="127" spans="1:21" ht="15.75" customHeight="1">
      <c r="L127" s="153">
        <v>7</v>
      </c>
      <c r="M127" s="830" t="s">
        <v>767</v>
      </c>
      <c r="N127" s="839">
        <v>98.3333333333333</v>
      </c>
      <c r="O127" s="832">
        <v>113.240740740741</v>
      </c>
      <c r="P127" s="833">
        <v>16.8341666666667</v>
      </c>
      <c r="Q127" s="833">
        <v>19.0878546296296</v>
      </c>
      <c r="R127" s="833"/>
      <c r="S127" s="833" t="s">
        <v>766</v>
      </c>
      <c r="T127" s="833" t="s">
        <v>756</v>
      </c>
      <c r="U127" s="838">
        <f t="shared" si="1"/>
        <v>17.121107085387909</v>
      </c>
    </row>
    <row r="159" ht="5.25" customHeight="1"/>
    <row r="160" ht="32.25" customHeight="1"/>
    <row r="169" ht="5.25" customHeight="1"/>
    <row r="200" spans="1:11">
      <c r="A200" s="700"/>
      <c r="B200" s="597" t="s">
        <v>692</v>
      </c>
      <c r="C200" s="597"/>
      <c r="D200" s="597"/>
      <c r="E200" s="597"/>
      <c r="F200" s="730" t="s">
        <v>752</v>
      </c>
      <c r="G200" s="730" t="s">
        <v>753</v>
      </c>
      <c r="H200" s="707" t="s">
        <v>768</v>
      </c>
    </row>
    <row r="201" spans="1:11">
      <c r="A201" s="700"/>
      <c r="B201" s="690" t="s">
        <v>7</v>
      </c>
      <c r="C201" s="687"/>
      <c r="D201" s="690" t="s">
        <v>9</v>
      </c>
      <c r="E201" s="687"/>
      <c r="F201" s="748"/>
      <c r="G201" s="730"/>
      <c r="K201" s="730"/>
    </row>
    <row r="202" spans="1:11">
      <c r="A202" s="688" t="s">
        <v>747</v>
      </c>
      <c r="B202" s="688" t="s">
        <v>686</v>
      </c>
      <c r="C202" s="689" t="s">
        <v>687</v>
      </c>
      <c r="D202" s="688" t="s">
        <v>686</v>
      </c>
      <c r="E202" s="689" t="s">
        <v>687</v>
      </c>
      <c r="F202" s="703" t="s">
        <v>700</v>
      </c>
      <c r="G202" s="730"/>
      <c r="K202" s="730"/>
    </row>
    <row r="203" spans="1:11">
      <c r="A203" s="700">
        <v>1</v>
      </c>
      <c r="B203" s="691" t="s">
        <v>6</v>
      </c>
      <c r="C203" s="692" t="s">
        <v>6</v>
      </c>
      <c r="D203" s="691" t="s">
        <v>6</v>
      </c>
      <c r="E203" s="692" t="s">
        <v>6</v>
      </c>
      <c r="F203" s="761">
        <v>16.672396015439801</v>
      </c>
      <c r="G203" s="833">
        <v>17.424341666666699</v>
      </c>
      <c r="H203" s="840">
        <f>AVERAGE(F203:G203)</f>
        <v>17.04836884105325</v>
      </c>
      <c r="I203" s="707">
        <v>100</v>
      </c>
      <c r="K203" s="730">
        <v>0</v>
      </c>
    </row>
    <row r="204" spans="1:11">
      <c r="A204" s="700">
        <v>2</v>
      </c>
      <c r="B204" s="693" t="s">
        <v>688</v>
      </c>
      <c r="C204" s="694">
        <v>0.3</v>
      </c>
      <c r="D204" s="700" t="s">
        <v>6</v>
      </c>
      <c r="E204" s="695" t="s">
        <v>6</v>
      </c>
      <c r="F204" s="726">
        <v>17.771729304353901</v>
      </c>
      <c r="G204" s="730"/>
      <c r="H204" s="840">
        <f t="shared" ref="H204:H212" si="2">AVERAGE(F204:G204)</f>
        <v>17.771729304353901</v>
      </c>
      <c r="I204" s="841">
        <f>(H204/$H$203)*100</f>
        <v>104.24298928563044</v>
      </c>
      <c r="J204" s="842" t="s">
        <v>10</v>
      </c>
      <c r="K204" s="895" t="s">
        <v>748</v>
      </c>
    </row>
    <row r="205" spans="1:11">
      <c r="A205" s="700">
        <v>4</v>
      </c>
      <c r="B205" s="693" t="s">
        <v>688</v>
      </c>
      <c r="C205" s="695">
        <v>0.6</v>
      </c>
      <c r="D205" s="700" t="s">
        <v>6</v>
      </c>
      <c r="E205" s="695" t="s">
        <v>6</v>
      </c>
      <c r="F205" s="726">
        <v>18.192544099036599</v>
      </c>
      <c r="G205" s="730"/>
      <c r="H205" s="840">
        <f>AVERAGE(F205:G205)</f>
        <v>18.192544099036599</v>
      </c>
      <c r="I205" s="841">
        <f>(H205/$H$203)*100</f>
        <v>106.7113473942922</v>
      </c>
      <c r="J205" s="482" t="s">
        <v>10</v>
      </c>
      <c r="K205" s="895" t="s">
        <v>750</v>
      </c>
    </row>
    <row r="206" spans="1:11">
      <c r="A206" s="700">
        <v>3</v>
      </c>
      <c r="B206" s="693" t="s">
        <v>688</v>
      </c>
      <c r="C206" s="694">
        <v>0.3</v>
      </c>
      <c r="D206" s="693" t="s">
        <v>688</v>
      </c>
      <c r="E206" s="694">
        <v>0.3</v>
      </c>
      <c r="F206" s="726">
        <v>18.2965376999421</v>
      </c>
      <c r="G206" s="833">
        <v>19.8997981481482</v>
      </c>
      <c r="H206" s="840">
        <f t="shared" si="2"/>
        <v>19.09816792404515</v>
      </c>
      <c r="I206" s="841">
        <f>(H206/$H$203)*100</f>
        <v>112.02343228318648</v>
      </c>
      <c r="J206" s="480" t="s">
        <v>10</v>
      </c>
      <c r="K206" s="895" t="s">
        <v>749</v>
      </c>
    </row>
    <row r="207" spans="1:11">
      <c r="A207" s="700">
        <v>5</v>
      </c>
      <c r="B207" s="693" t="s">
        <v>688</v>
      </c>
      <c r="C207" s="695">
        <v>0.6</v>
      </c>
      <c r="D207" s="693" t="s">
        <v>688</v>
      </c>
      <c r="E207" s="695">
        <v>0.6</v>
      </c>
      <c r="F207" s="726">
        <v>18.708245153009301</v>
      </c>
      <c r="G207" s="835">
        <v>20.482568518518502</v>
      </c>
      <c r="H207" s="840">
        <f t="shared" si="2"/>
        <v>19.595406835763903</v>
      </c>
      <c r="I207" s="841">
        <f>(H207/$H$203)*100</f>
        <v>114.94006856877282</v>
      </c>
      <c r="J207" s="480" t="s">
        <v>10</v>
      </c>
      <c r="K207" s="895" t="s">
        <v>751</v>
      </c>
    </row>
    <row r="208" spans="1:11">
      <c r="A208" s="700">
        <v>6</v>
      </c>
      <c r="B208" s="696" t="s">
        <v>689</v>
      </c>
      <c r="C208" s="697" t="s">
        <v>48</v>
      </c>
      <c r="D208" s="696" t="s">
        <v>689</v>
      </c>
      <c r="E208" s="697" t="s">
        <v>48</v>
      </c>
      <c r="F208" s="726">
        <v>18.559828683564799</v>
      </c>
      <c r="G208" s="730"/>
      <c r="H208" s="840">
        <f t="shared" si="2"/>
        <v>18.559828683564799</v>
      </c>
      <c r="K208" s="730"/>
    </row>
    <row r="209" spans="1:11">
      <c r="A209" s="700">
        <v>7</v>
      </c>
      <c r="B209" s="696" t="s">
        <v>689</v>
      </c>
      <c r="C209" s="695" t="s">
        <v>47</v>
      </c>
      <c r="D209" s="696" t="s">
        <v>689</v>
      </c>
      <c r="E209" s="695" t="s">
        <v>47</v>
      </c>
      <c r="F209" s="726">
        <v>18.7327926796528</v>
      </c>
      <c r="G209" s="730"/>
      <c r="H209" s="840">
        <f t="shared" si="2"/>
        <v>18.7327926796528</v>
      </c>
      <c r="K209" s="730"/>
    </row>
    <row r="210" spans="1:11">
      <c r="A210" s="700">
        <v>8</v>
      </c>
      <c r="B210" s="696" t="s">
        <v>690</v>
      </c>
      <c r="C210" s="695">
        <v>0.4</v>
      </c>
      <c r="D210" s="700" t="s">
        <v>6</v>
      </c>
      <c r="E210" s="695" t="s">
        <v>6</v>
      </c>
      <c r="F210" s="726">
        <v>17.762693842686701</v>
      </c>
      <c r="G210" s="730"/>
      <c r="H210" s="840">
        <f t="shared" si="2"/>
        <v>17.762693842686701</v>
      </c>
    </row>
    <row r="211" spans="1:11">
      <c r="A211" s="700">
        <v>9</v>
      </c>
      <c r="B211" s="696" t="s">
        <v>690</v>
      </c>
      <c r="C211" s="697">
        <v>0.4</v>
      </c>
      <c r="D211" s="693" t="s">
        <v>688</v>
      </c>
      <c r="E211" s="695">
        <v>0.6</v>
      </c>
      <c r="F211" s="726">
        <v>18.707785594733799</v>
      </c>
      <c r="G211" s="730"/>
      <c r="H211" s="840">
        <f t="shared" si="2"/>
        <v>18.707785594733799</v>
      </c>
    </row>
    <row r="212" spans="1:11">
      <c r="A212" s="700">
        <v>10</v>
      </c>
      <c r="B212" s="698" t="s">
        <v>691</v>
      </c>
      <c r="C212" s="699" t="s">
        <v>362</v>
      </c>
      <c r="D212" s="701" t="s">
        <v>6</v>
      </c>
      <c r="E212" s="702" t="s">
        <v>6</v>
      </c>
      <c r="F212" s="765">
        <v>18.186374767673598</v>
      </c>
      <c r="G212" s="730"/>
      <c r="H212" s="840">
        <f t="shared" si="2"/>
        <v>18.186374767673598</v>
      </c>
    </row>
    <row r="213" spans="1:11">
      <c r="A213" s="691" t="s">
        <v>633</v>
      </c>
      <c r="B213" s="684"/>
      <c r="C213" s="684"/>
      <c r="D213" s="684"/>
      <c r="E213" s="684"/>
      <c r="F213" s="757">
        <v>81.083560530168597</v>
      </c>
      <c r="G213" s="730"/>
    </row>
    <row r="214" spans="1:11">
      <c r="A214" s="700" t="s">
        <v>256</v>
      </c>
      <c r="B214" s="597"/>
      <c r="C214" s="597"/>
      <c r="D214" s="597"/>
      <c r="E214" s="597"/>
      <c r="F214" s="705">
        <v>5.22004348590663</v>
      </c>
      <c r="G214" s="730"/>
    </row>
    <row r="215" spans="1:11">
      <c r="A215" s="700" t="s">
        <v>257</v>
      </c>
      <c r="B215" s="597"/>
      <c r="C215" s="597"/>
      <c r="D215" s="597"/>
      <c r="E215" s="597"/>
      <c r="F215" s="705">
        <v>0.59225606115181595</v>
      </c>
      <c r="G215" s="730"/>
    </row>
    <row r="216" spans="1:11">
      <c r="A216" s="701" t="s">
        <v>634</v>
      </c>
      <c r="B216" s="595"/>
      <c r="C216" s="595"/>
      <c r="D216" s="595"/>
      <c r="E216" s="595"/>
      <c r="F216" s="706">
        <v>4.2874432126263501E-11</v>
      </c>
      <c r="G216" s="730"/>
    </row>
    <row r="217" spans="1:11">
      <c r="G217" s="730"/>
    </row>
    <row r="221" spans="1:11">
      <c r="A221" s="700"/>
      <c r="B221" s="597" t="s">
        <v>692</v>
      </c>
      <c r="C221" s="597"/>
      <c r="D221" s="597"/>
      <c r="E221" s="597"/>
      <c r="F221" s="730"/>
      <c r="G221" s="730"/>
      <c r="I221" s="707" t="s">
        <v>770</v>
      </c>
    </row>
    <row r="222" spans="1:11">
      <c r="A222" s="700"/>
      <c r="B222" s="690" t="s">
        <v>7</v>
      </c>
      <c r="C222" s="687"/>
      <c r="D222" s="690" t="s">
        <v>9</v>
      </c>
      <c r="E222" s="687"/>
      <c r="F222" s="747"/>
      <c r="G222" s="748"/>
      <c r="H222" s="707" t="s">
        <v>769</v>
      </c>
      <c r="I222" s="707" t="s">
        <v>771</v>
      </c>
    </row>
    <row r="223" spans="1:11">
      <c r="A223" s="688" t="s">
        <v>747</v>
      </c>
      <c r="B223" s="688" t="s">
        <v>686</v>
      </c>
      <c r="C223" s="689" t="s">
        <v>687</v>
      </c>
      <c r="D223" s="688" t="s">
        <v>686</v>
      </c>
      <c r="E223" s="689" t="s">
        <v>687</v>
      </c>
      <c r="F223" s="717" t="s">
        <v>194</v>
      </c>
      <c r="G223" s="703" t="s">
        <v>699</v>
      </c>
      <c r="H223" s="844"/>
      <c r="I223" s="844"/>
      <c r="J223" s="844"/>
    </row>
    <row r="224" spans="1:11">
      <c r="A224" s="700">
        <v>1</v>
      </c>
      <c r="B224" s="691" t="s">
        <v>6</v>
      </c>
      <c r="C224" s="692" t="s">
        <v>6</v>
      </c>
      <c r="D224" s="691" t="s">
        <v>6</v>
      </c>
      <c r="E224" s="692" t="s">
        <v>6</v>
      </c>
      <c r="F224" s="760">
        <v>104.81273148148099</v>
      </c>
      <c r="G224" s="823">
        <v>16.509</v>
      </c>
      <c r="H224" s="707">
        <v>16.59</v>
      </c>
      <c r="I224" s="843">
        <f>AVERAGE(G224:H224)</f>
        <v>16.549500000000002</v>
      </c>
    </row>
    <row r="225" spans="1:11">
      <c r="A225" s="700">
        <v>2</v>
      </c>
      <c r="B225" s="693" t="s">
        <v>688</v>
      </c>
      <c r="C225" s="694">
        <v>0.3</v>
      </c>
      <c r="D225" s="700" t="s">
        <v>6</v>
      </c>
      <c r="E225" s="695" t="s">
        <v>6</v>
      </c>
      <c r="F225" s="763">
        <v>110.553270531724</v>
      </c>
      <c r="G225" s="824">
        <v>16.689450269281998</v>
      </c>
      <c r="I225" s="843"/>
      <c r="J225" s="843">
        <f>G225-G224</f>
        <v>0.18045026928199803</v>
      </c>
    </row>
    <row r="226" spans="1:11">
      <c r="A226" s="700">
        <v>3</v>
      </c>
      <c r="B226" s="693" t="s">
        <v>688</v>
      </c>
      <c r="C226" s="694">
        <v>0.3</v>
      </c>
      <c r="D226" s="693" t="s">
        <v>688</v>
      </c>
      <c r="E226" s="694">
        <v>0.3</v>
      </c>
      <c r="F226" s="763">
        <v>111.85046296296299</v>
      </c>
      <c r="G226" s="824">
        <v>16.956499999999998</v>
      </c>
      <c r="H226" s="707">
        <v>17.07</v>
      </c>
      <c r="I226" s="843">
        <f t="shared" ref="I226" si="3">AVERAGE(G226:H226)</f>
        <v>17.013249999999999</v>
      </c>
      <c r="J226" s="843">
        <f>I226-I224</f>
        <v>0.46374999999999744</v>
      </c>
    </row>
    <row r="227" spans="1:11">
      <c r="A227" s="700">
        <v>4</v>
      </c>
      <c r="B227" s="693" t="s">
        <v>688</v>
      </c>
      <c r="C227" s="695">
        <v>0.6</v>
      </c>
      <c r="D227" s="700" t="s">
        <v>6</v>
      </c>
      <c r="E227" s="695" t="s">
        <v>6</v>
      </c>
      <c r="F227" s="763">
        <v>112.40244577079299</v>
      </c>
      <c r="G227" s="824">
        <v>16.787850861287399</v>
      </c>
      <c r="I227" s="843"/>
      <c r="J227" s="843">
        <f>G227-G224</f>
        <v>0.278850861287399</v>
      </c>
    </row>
    <row r="228" spans="1:11">
      <c r="A228" s="700">
        <v>5</v>
      </c>
      <c r="B228" s="693" t="s">
        <v>688</v>
      </c>
      <c r="C228" s="695">
        <v>0.6</v>
      </c>
      <c r="D228" s="693" t="s">
        <v>688</v>
      </c>
      <c r="E228" s="695">
        <v>0.6</v>
      </c>
      <c r="F228" s="763">
        <v>115.313425925926</v>
      </c>
      <c r="G228" s="824">
        <v>16.858000000000001</v>
      </c>
      <c r="H228" s="707">
        <v>17.09</v>
      </c>
      <c r="I228" s="843">
        <f>AVERAGE(G228:H228)</f>
        <v>16.974</v>
      </c>
      <c r="J228" s="843">
        <f>I228-I224</f>
        <v>0.42449999999999832</v>
      </c>
      <c r="K228" s="896">
        <f>AVERAGE(J226:J228)</f>
        <v>0.38903362042913159</v>
      </c>
    </row>
    <row r="229" spans="1:11">
      <c r="A229" s="700">
        <v>6</v>
      </c>
      <c r="B229" s="696" t="s">
        <v>689</v>
      </c>
      <c r="C229" s="697" t="s">
        <v>48</v>
      </c>
      <c r="D229" s="696" t="s">
        <v>689</v>
      </c>
      <c r="E229" s="697" t="s">
        <v>48</v>
      </c>
      <c r="F229" s="763">
        <v>113.825</v>
      </c>
      <c r="G229" s="824">
        <v>16.9175</v>
      </c>
    </row>
    <row r="230" spans="1:11">
      <c r="A230" s="700">
        <v>7</v>
      </c>
      <c r="B230" s="696" t="s">
        <v>689</v>
      </c>
      <c r="C230" s="695" t="s">
        <v>47</v>
      </c>
      <c r="D230" s="696" t="s">
        <v>689</v>
      </c>
      <c r="E230" s="695" t="s">
        <v>47</v>
      </c>
      <c r="F230" s="763">
        <v>114.242592592593</v>
      </c>
      <c r="G230" s="824">
        <v>17.0215</v>
      </c>
    </row>
    <row r="231" spans="1:11">
      <c r="A231" s="700">
        <v>8</v>
      </c>
      <c r="B231" s="696" t="s">
        <v>690</v>
      </c>
      <c r="C231" s="695">
        <v>0.4</v>
      </c>
      <c r="D231" s="700" t="s">
        <v>6</v>
      </c>
      <c r="E231" s="695" t="s">
        <v>6</v>
      </c>
      <c r="F231" s="763">
        <v>110.375752167312</v>
      </c>
      <c r="G231" s="824">
        <v>16.7032505466745</v>
      </c>
    </row>
    <row r="232" spans="1:11">
      <c r="A232" s="700">
        <v>9</v>
      </c>
      <c r="B232" s="696" t="s">
        <v>690</v>
      </c>
      <c r="C232" s="697">
        <v>0.4</v>
      </c>
      <c r="D232" s="693" t="s">
        <v>688</v>
      </c>
      <c r="E232" s="695">
        <v>0.6</v>
      </c>
      <c r="F232" s="763">
        <v>113.998611111111</v>
      </c>
      <c r="G232" s="824">
        <v>17.015000000000001</v>
      </c>
    </row>
    <row r="233" spans="1:11">
      <c r="A233" s="700">
        <v>10</v>
      </c>
      <c r="B233" s="698" t="s">
        <v>691</v>
      </c>
      <c r="C233" s="699" t="s">
        <v>362</v>
      </c>
      <c r="D233" s="701" t="s">
        <v>6</v>
      </c>
      <c r="E233" s="702" t="s">
        <v>6</v>
      </c>
      <c r="F233" s="764">
        <v>111.660185185185</v>
      </c>
      <c r="G233" s="825">
        <v>16.898</v>
      </c>
      <c r="H233" s="844"/>
      <c r="I233" s="844"/>
      <c r="J233" s="844"/>
    </row>
    <row r="234" spans="1:11">
      <c r="A234" s="691" t="s">
        <v>633</v>
      </c>
      <c r="B234" s="684"/>
      <c r="C234" s="684"/>
      <c r="D234" s="684"/>
      <c r="E234" s="684"/>
      <c r="F234" s="757">
        <v>80.452311194426102</v>
      </c>
      <c r="G234" s="757">
        <v>59.854625453046197</v>
      </c>
    </row>
    <row r="235" spans="1:11">
      <c r="A235" s="700" t="s">
        <v>256</v>
      </c>
      <c r="B235" s="597"/>
      <c r="C235" s="597"/>
      <c r="D235" s="597"/>
      <c r="E235" s="597"/>
      <c r="F235" s="705">
        <v>4.9230441551134296</v>
      </c>
      <c r="G235" s="705">
        <v>2.1962690220272099</v>
      </c>
    </row>
    <row r="236" spans="1:11">
      <c r="A236" s="700" t="s">
        <v>257</v>
      </c>
      <c r="B236" s="597"/>
      <c r="C236" s="597"/>
      <c r="D236" s="597"/>
      <c r="E236" s="597"/>
      <c r="F236" s="705">
        <v>3.4429018603190902</v>
      </c>
      <c r="G236" s="826">
        <v>0.23064155050572499</v>
      </c>
    </row>
    <row r="237" spans="1:11">
      <c r="A237" s="701" t="s">
        <v>634</v>
      </c>
      <c r="B237" s="595"/>
      <c r="C237" s="595"/>
      <c r="D237" s="595"/>
      <c r="E237" s="595"/>
      <c r="F237" s="706">
        <v>4.1549884658242698E-7</v>
      </c>
      <c r="G237" s="706">
        <v>1.6474383331614701E-4</v>
      </c>
      <c r="H237" s="844"/>
      <c r="I237" s="844"/>
      <c r="J237" s="844"/>
    </row>
    <row r="240" spans="1:11">
      <c r="A240" s="848" t="s">
        <v>772</v>
      </c>
    </row>
    <row r="241" spans="1:10">
      <c r="A241" s="595"/>
      <c r="B241" s="595"/>
      <c r="C241" s="595"/>
      <c r="D241" s="595"/>
      <c r="E241" s="595"/>
      <c r="F241" s="844"/>
      <c r="G241" s="844"/>
      <c r="H241" s="844"/>
      <c r="I241" s="844"/>
      <c r="J241" s="844"/>
    </row>
    <row r="242" spans="1:10" ht="25.5">
      <c r="A242" s="688" t="s">
        <v>747</v>
      </c>
      <c r="B242" s="688" t="s">
        <v>686</v>
      </c>
      <c r="C242" s="689" t="s">
        <v>687</v>
      </c>
      <c r="D242" s="688" t="s">
        <v>686</v>
      </c>
      <c r="E242" s="689" t="s">
        <v>687</v>
      </c>
      <c r="F242" s="845" t="s">
        <v>777</v>
      </c>
      <c r="G242" s="844" t="s">
        <v>773</v>
      </c>
      <c r="H242" s="844" t="s">
        <v>774</v>
      </c>
      <c r="I242" s="850" t="s">
        <v>779</v>
      </c>
      <c r="J242" s="846" t="s">
        <v>775</v>
      </c>
    </row>
    <row r="243" spans="1:10">
      <c r="A243" s="700">
        <v>1</v>
      </c>
      <c r="B243" s="691" t="s">
        <v>6</v>
      </c>
      <c r="C243" s="692" t="s">
        <v>6</v>
      </c>
      <c r="D243" s="691" t="s">
        <v>6</v>
      </c>
      <c r="E243" s="692" t="s">
        <v>6</v>
      </c>
      <c r="I243" s="707">
        <f>F243</f>
        <v>0</v>
      </c>
    </row>
    <row r="244" spans="1:10">
      <c r="A244" s="700">
        <v>2</v>
      </c>
      <c r="B244" s="693" t="s">
        <v>688</v>
      </c>
      <c r="C244" s="694">
        <v>0.3</v>
      </c>
      <c r="D244" s="700" t="s">
        <v>6</v>
      </c>
      <c r="E244" s="695" t="s">
        <v>6</v>
      </c>
      <c r="F244" s="841">
        <f>G254</f>
        <v>1722.1617150729003</v>
      </c>
      <c r="G244" s="707">
        <v>150</v>
      </c>
      <c r="H244" s="707">
        <v>100</v>
      </c>
      <c r="I244" s="851">
        <f>F244-G244-H244</f>
        <v>1472.1617150729003</v>
      </c>
      <c r="J244" s="720">
        <f>I244-$I$243</f>
        <v>1472.1617150729003</v>
      </c>
    </row>
    <row r="245" spans="1:10">
      <c r="A245" s="700">
        <v>3</v>
      </c>
      <c r="B245" s="693" t="s">
        <v>688</v>
      </c>
      <c r="C245" s="694">
        <v>0.3</v>
      </c>
      <c r="D245" s="693" t="s">
        <v>688</v>
      </c>
      <c r="E245" s="694">
        <v>0.3</v>
      </c>
      <c r="F245" s="841">
        <f>G255</f>
        <v>2111.3194444445994</v>
      </c>
      <c r="G245" s="707">
        <v>300</v>
      </c>
      <c r="H245" s="707">
        <v>200</v>
      </c>
      <c r="I245" s="851">
        <f t="shared" ref="I245:I247" si="4">F245-G245-H245</f>
        <v>1611.3194444445994</v>
      </c>
      <c r="J245" s="720">
        <f>I245-$I$243</f>
        <v>1611.3194444445994</v>
      </c>
    </row>
    <row r="246" spans="1:10">
      <c r="A246" s="700">
        <v>4</v>
      </c>
      <c r="B246" s="693" t="s">
        <v>688</v>
      </c>
      <c r="C246" s="695">
        <v>0.6</v>
      </c>
      <c r="D246" s="700" t="s">
        <v>6</v>
      </c>
      <c r="E246" s="695" t="s">
        <v>6</v>
      </c>
      <c r="F246" s="841">
        <f>G256</f>
        <v>2276.9142867935998</v>
      </c>
      <c r="G246" s="707">
        <v>150</v>
      </c>
      <c r="H246" s="707">
        <v>200</v>
      </c>
      <c r="I246" s="851">
        <f t="shared" si="4"/>
        <v>1926.9142867935998</v>
      </c>
      <c r="J246" s="720">
        <f>I246-$I$243</f>
        <v>1926.9142867935998</v>
      </c>
    </row>
    <row r="247" spans="1:10">
      <c r="A247" s="701">
        <v>5</v>
      </c>
      <c r="B247" s="847" t="s">
        <v>688</v>
      </c>
      <c r="C247" s="755">
        <v>0.6</v>
      </c>
      <c r="D247" s="847" t="s">
        <v>688</v>
      </c>
      <c r="E247" s="755">
        <v>0.6</v>
      </c>
      <c r="F247" s="723">
        <f>G257</f>
        <v>3150.2083333335008</v>
      </c>
      <c r="G247" s="844">
        <v>300</v>
      </c>
      <c r="H247" s="844">
        <v>400</v>
      </c>
      <c r="I247" s="852">
        <f t="shared" si="4"/>
        <v>2450.2083333335008</v>
      </c>
      <c r="J247" s="723">
        <f>I247-$I$243</f>
        <v>2450.2083333335008</v>
      </c>
    </row>
    <row r="250" spans="1:10">
      <c r="A250" s="848" t="s">
        <v>772</v>
      </c>
      <c r="B250" s="594" t="s">
        <v>747</v>
      </c>
      <c r="F250" s="707" t="s">
        <v>778</v>
      </c>
      <c r="G250" s="707" t="s">
        <v>777</v>
      </c>
    </row>
    <row r="251" spans="1:10">
      <c r="A251" s="595"/>
      <c r="B251" s="595"/>
      <c r="C251" s="595"/>
      <c r="D251" s="595"/>
      <c r="E251" s="595"/>
      <c r="F251" s="844"/>
      <c r="G251" s="844"/>
    </row>
    <row r="252" spans="1:10">
      <c r="A252" s="688" t="s">
        <v>747</v>
      </c>
      <c r="B252" s="688" t="s">
        <v>686</v>
      </c>
      <c r="C252" s="689" t="s">
        <v>687</v>
      </c>
      <c r="D252" s="688" t="s">
        <v>686</v>
      </c>
      <c r="E252" s="689" t="s">
        <v>687</v>
      </c>
      <c r="F252" s="717" t="s">
        <v>776</v>
      </c>
      <c r="G252" s="703">
        <v>300</v>
      </c>
      <c r="H252" s="730"/>
      <c r="I252" s="730"/>
      <c r="J252" s="730"/>
    </row>
    <row r="253" spans="1:10">
      <c r="A253" s="700">
        <v>1</v>
      </c>
      <c r="B253" s="691" t="s">
        <v>6</v>
      </c>
      <c r="C253" s="692" t="s">
        <v>6</v>
      </c>
      <c r="D253" s="691" t="s">
        <v>6</v>
      </c>
      <c r="E253" s="692" t="s">
        <v>6</v>
      </c>
    </row>
    <row r="254" spans="1:10">
      <c r="A254" s="700">
        <v>2</v>
      </c>
      <c r="B254" s="693" t="s">
        <v>688</v>
      </c>
      <c r="C254" s="694">
        <v>0.3</v>
      </c>
      <c r="D254" s="700" t="s">
        <v>6</v>
      </c>
      <c r="E254" s="695" t="s">
        <v>6</v>
      </c>
      <c r="F254" s="840">
        <f>F225-$F$224</f>
        <v>5.7405390502430009</v>
      </c>
      <c r="G254" s="841">
        <f>F254*$G$252</f>
        <v>1722.1617150729003</v>
      </c>
    </row>
    <row r="255" spans="1:10">
      <c r="A255" s="700">
        <v>3</v>
      </c>
      <c r="B255" s="693" t="s">
        <v>688</v>
      </c>
      <c r="C255" s="694">
        <v>0.3</v>
      </c>
      <c r="D255" s="693" t="s">
        <v>688</v>
      </c>
      <c r="E255" s="694">
        <v>0.3</v>
      </c>
      <c r="F255" s="840">
        <f>F226-$F$224</f>
        <v>7.0377314814819982</v>
      </c>
      <c r="G255" s="841">
        <f>F255*$G$252</f>
        <v>2111.3194444445994</v>
      </c>
    </row>
    <row r="256" spans="1:10">
      <c r="A256" s="700">
        <v>4</v>
      </c>
      <c r="B256" s="693" t="s">
        <v>688</v>
      </c>
      <c r="C256" s="695">
        <v>0.6</v>
      </c>
      <c r="D256" s="700" t="s">
        <v>6</v>
      </c>
      <c r="E256" s="695" t="s">
        <v>6</v>
      </c>
      <c r="F256" s="840">
        <f>F227-$F$224</f>
        <v>7.5897142893119991</v>
      </c>
      <c r="G256" s="841">
        <f>F256*$G$252</f>
        <v>2276.9142867935998</v>
      </c>
    </row>
    <row r="257" spans="1:7">
      <c r="A257" s="701">
        <v>5</v>
      </c>
      <c r="B257" s="847" t="s">
        <v>688</v>
      </c>
      <c r="C257" s="755">
        <v>0.6</v>
      </c>
      <c r="D257" s="847" t="s">
        <v>688</v>
      </c>
      <c r="E257" s="755">
        <v>0.6</v>
      </c>
      <c r="F257" s="764">
        <f>F228-$F$224</f>
        <v>10.500694444445003</v>
      </c>
      <c r="G257" s="723">
        <f>F257*$G$252</f>
        <v>3150.2083333335008</v>
      </c>
    </row>
    <row r="260" spans="1:7">
      <c r="A260" s="700"/>
      <c r="B260" s="597" t="s">
        <v>692</v>
      </c>
      <c r="C260" s="597"/>
      <c r="D260" s="597"/>
      <c r="E260" s="597"/>
      <c r="F260" s="730" t="s">
        <v>752</v>
      </c>
      <c r="G260" s="844"/>
    </row>
    <row r="261" spans="1:7">
      <c r="A261" s="700"/>
      <c r="B261" s="690" t="s">
        <v>7</v>
      </c>
      <c r="C261" s="687"/>
      <c r="D261" s="690" t="s">
        <v>9</v>
      </c>
      <c r="E261" s="687"/>
      <c r="F261" s="748"/>
    </row>
    <row r="262" spans="1:7">
      <c r="A262" s="688" t="s">
        <v>747</v>
      </c>
      <c r="B262" s="688" t="s">
        <v>686</v>
      </c>
      <c r="C262" s="689" t="s">
        <v>687</v>
      </c>
      <c r="D262" s="688" t="s">
        <v>686</v>
      </c>
      <c r="E262" s="689" t="s">
        <v>687</v>
      </c>
      <c r="F262" s="703" t="s">
        <v>700</v>
      </c>
      <c r="G262" s="844" t="s">
        <v>780</v>
      </c>
    </row>
    <row r="263" spans="1:7">
      <c r="A263" s="700">
        <v>1</v>
      </c>
      <c r="B263" s="691" t="s">
        <v>6</v>
      </c>
      <c r="C263" s="692" t="s">
        <v>6</v>
      </c>
      <c r="D263" s="691" t="s">
        <v>6</v>
      </c>
      <c r="E263" s="692" t="s">
        <v>6</v>
      </c>
      <c r="F263" s="761">
        <v>16.672396015439801</v>
      </c>
    </row>
    <row r="264" spans="1:7">
      <c r="A264" s="700">
        <v>2</v>
      </c>
      <c r="B264" s="693" t="s">
        <v>688</v>
      </c>
      <c r="C264" s="694">
        <v>0.3</v>
      </c>
      <c r="D264" s="700" t="s">
        <v>6</v>
      </c>
      <c r="E264" s="695" t="s">
        <v>6</v>
      </c>
      <c r="F264" s="726">
        <v>17.771729304353901</v>
      </c>
      <c r="G264" s="840">
        <f>F264-$F$263</f>
        <v>1.0993332889140994</v>
      </c>
    </row>
    <row r="265" spans="1:7">
      <c r="A265" s="700">
        <v>4</v>
      </c>
      <c r="B265" s="693" t="s">
        <v>688</v>
      </c>
      <c r="C265" s="695">
        <v>0.6</v>
      </c>
      <c r="D265" s="700" t="s">
        <v>6</v>
      </c>
      <c r="E265" s="695" t="s">
        <v>6</v>
      </c>
      <c r="F265" s="726">
        <v>18.192544099036599</v>
      </c>
      <c r="G265" s="840">
        <f>F265-$F$263</f>
        <v>1.5201480835967978</v>
      </c>
    </row>
    <row r="266" spans="1:7">
      <c r="A266" s="700">
        <v>3</v>
      </c>
      <c r="B266" s="693" t="s">
        <v>688</v>
      </c>
      <c r="C266" s="694">
        <v>0.3</v>
      </c>
      <c r="D266" s="693" t="s">
        <v>688</v>
      </c>
      <c r="E266" s="694">
        <v>0.3</v>
      </c>
      <c r="F266" s="726">
        <v>18.2965376999421</v>
      </c>
      <c r="G266" s="840">
        <f>F266-$F$263</f>
        <v>1.6241416845022982</v>
      </c>
    </row>
    <row r="267" spans="1:7">
      <c r="A267" s="700">
        <v>5</v>
      </c>
      <c r="B267" s="693" t="s">
        <v>688</v>
      </c>
      <c r="C267" s="695">
        <v>0.6</v>
      </c>
      <c r="D267" s="693" t="s">
        <v>688</v>
      </c>
      <c r="E267" s="695">
        <v>0.6</v>
      </c>
      <c r="F267" s="726">
        <v>18.708245153009301</v>
      </c>
      <c r="G267" s="840">
        <f>F267-$F$263</f>
        <v>2.0358491375694996</v>
      </c>
    </row>
    <row r="268" spans="1:7">
      <c r="C268" s="595"/>
      <c r="D268" s="595"/>
      <c r="E268" s="595"/>
      <c r="F268" s="844"/>
      <c r="G268" s="844"/>
    </row>
    <row r="269" spans="1:7">
      <c r="C269" s="594" t="s">
        <v>788</v>
      </c>
      <c r="E269" s="848" t="s">
        <v>776</v>
      </c>
      <c r="F269" s="848" t="s">
        <v>785</v>
      </c>
      <c r="G269" s="594" t="s">
        <v>787</v>
      </c>
    </row>
    <row r="270" spans="1:7">
      <c r="C270" s="595"/>
      <c r="D270" s="595"/>
      <c r="E270" s="849" t="s">
        <v>780</v>
      </c>
      <c r="F270" s="849" t="s">
        <v>780</v>
      </c>
      <c r="G270" s="599" t="s">
        <v>786</v>
      </c>
    </row>
    <row r="271" spans="1:7">
      <c r="C271" s="593" t="s">
        <v>5</v>
      </c>
      <c r="D271" s="593"/>
      <c r="G271" s="594"/>
    </row>
    <row r="272" spans="1:7">
      <c r="C272" s="594" t="s">
        <v>10</v>
      </c>
      <c r="D272" s="594" t="s">
        <v>781</v>
      </c>
      <c r="E272" s="853">
        <v>5.7405390502430009</v>
      </c>
      <c r="F272" s="853">
        <v>1.0993332889140994</v>
      </c>
      <c r="G272" s="855">
        <v>1472.1617150729003</v>
      </c>
    </row>
    <row r="273" spans="3:7">
      <c r="C273" s="594" t="s">
        <v>10</v>
      </c>
      <c r="D273" s="594" t="s">
        <v>782</v>
      </c>
      <c r="E273" s="853">
        <v>7.0377314814819982</v>
      </c>
      <c r="F273" s="853">
        <v>1.5201480835967978</v>
      </c>
      <c r="G273" s="855">
        <v>1611.3194444445994</v>
      </c>
    </row>
    <row r="274" spans="3:7">
      <c r="C274" s="594" t="s">
        <v>10</v>
      </c>
      <c r="D274" s="594" t="s">
        <v>783</v>
      </c>
      <c r="E274" s="853">
        <v>7.5897142893119991</v>
      </c>
      <c r="F274" s="853">
        <v>1.6241416845022982</v>
      </c>
      <c r="G274" s="855">
        <v>1926.9142867935998</v>
      </c>
    </row>
    <row r="275" spans="3:7">
      <c r="C275" s="595" t="s">
        <v>10</v>
      </c>
      <c r="D275" s="595" t="s">
        <v>784</v>
      </c>
      <c r="E275" s="854">
        <v>10.500694444445003</v>
      </c>
      <c r="F275" s="854">
        <v>2.0358491375694996</v>
      </c>
      <c r="G275" s="856">
        <v>2450.2083333335008</v>
      </c>
    </row>
  </sheetData>
  <pageMargins left="0.7" right="0.7" top="0.75" bottom="0.75" header="0.3" footer="0.3"/>
  <pageSetup paperSize="9" scale="95" orientation="landscape" r:id="rId1"/>
  <rowBreaks count="2" manualBreakCount="2">
    <brk id="40" max="16383" man="1"/>
    <brk id="78" max="16383" man="1"/>
  </rowBreaks>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dimension ref="A1:S137"/>
  <sheetViews>
    <sheetView topLeftCell="A103" workbookViewId="0">
      <selection activeCell="J153" sqref="J153"/>
    </sheetView>
  </sheetViews>
  <sheetFormatPr defaultRowHeight="15.75"/>
  <cols>
    <col min="14" max="14" width="14.375" customWidth="1"/>
    <col min="19" max="19" width="10.5" customWidth="1"/>
  </cols>
  <sheetData>
    <row r="1" spans="1:9">
      <c r="A1" s="746" t="s">
        <v>696</v>
      </c>
      <c r="B1" s="745"/>
      <c r="C1" s="745"/>
      <c r="D1" s="745"/>
      <c r="E1" s="745"/>
      <c r="F1" s="745"/>
      <c r="G1" s="745"/>
      <c r="H1" s="746"/>
      <c r="I1" s="745"/>
    </row>
    <row r="26" spans="1:9">
      <c r="A26" s="746" t="s">
        <v>697</v>
      </c>
      <c r="B26" s="745"/>
      <c r="C26" s="745"/>
      <c r="D26" s="745"/>
      <c r="E26" s="745"/>
      <c r="F26" s="745"/>
      <c r="G26" s="745"/>
      <c r="H26" s="746"/>
      <c r="I26" s="745"/>
    </row>
    <row r="36" spans="11:14">
      <c r="K36" s="813" t="s">
        <v>17</v>
      </c>
      <c r="L36" s="813" t="s">
        <v>723</v>
      </c>
      <c r="M36" s="813" t="s">
        <v>724</v>
      </c>
      <c r="N36" s="813" t="s">
        <v>725</v>
      </c>
    </row>
    <row r="37" spans="11:14">
      <c r="K37" s="804" t="s">
        <v>474</v>
      </c>
      <c r="L37" s="805">
        <v>42224</v>
      </c>
      <c r="M37" s="805">
        <v>42245</v>
      </c>
      <c r="N37" s="806" t="s">
        <v>727</v>
      </c>
    </row>
    <row r="38" spans="11:14">
      <c r="K38" s="807" t="s">
        <v>475</v>
      </c>
      <c r="L38" s="808">
        <v>42216</v>
      </c>
      <c r="M38" s="808">
        <v>42237</v>
      </c>
      <c r="N38" s="809" t="s">
        <v>726</v>
      </c>
    </row>
    <row r="39" spans="11:14">
      <c r="K39" s="807" t="s">
        <v>607</v>
      </c>
      <c r="L39" s="808">
        <v>42210</v>
      </c>
      <c r="M39" s="808">
        <v>42231</v>
      </c>
      <c r="N39" s="809" t="s">
        <v>728</v>
      </c>
    </row>
    <row r="40" spans="11:14">
      <c r="K40" s="807" t="s">
        <v>477</v>
      </c>
      <c r="L40" s="808">
        <v>42216</v>
      </c>
      <c r="M40" s="808">
        <v>42237</v>
      </c>
      <c r="N40" s="809" t="s">
        <v>729</v>
      </c>
    </row>
    <row r="41" spans="11:14">
      <c r="K41" s="810" t="s">
        <v>478</v>
      </c>
      <c r="L41" s="811">
        <v>42223</v>
      </c>
      <c r="M41" s="811">
        <v>42242</v>
      </c>
      <c r="N41" s="812" t="s">
        <v>730</v>
      </c>
    </row>
    <row r="60" spans="11:14">
      <c r="K60" s="813" t="s">
        <v>17</v>
      </c>
      <c r="L60" s="813" t="s">
        <v>723</v>
      </c>
      <c r="M60" s="813" t="s">
        <v>724</v>
      </c>
      <c r="N60" s="813" t="s">
        <v>725</v>
      </c>
    </row>
    <row r="61" spans="11:14">
      <c r="K61" s="804" t="s">
        <v>474</v>
      </c>
      <c r="L61" s="805">
        <v>42224</v>
      </c>
      <c r="M61" s="805">
        <v>42245</v>
      </c>
      <c r="N61" s="806" t="s">
        <v>727</v>
      </c>
    </row>
    <row r="62" spans="11:14">
      <c r="K62" s="807" t="s">
        <v>475</v>
      </c>
      <c r="L62" s="808">
        <v>42216</v>
      </c>
      <c r="M62" s="808">
        <v>42237</v>
      </c>
      <c r="N62" s="809" t="s">
        <v>726</v>
      </c>
    </row>
    <row r="63" spans="11:14">
      <c r="K63" s="807" t="s">
        <v>607</v>
      </c>
      <c r="L63" s="808">
        <v>42210</v>
      </c>
      <c r="M63" s="808">
        <v>42231</v>
      </c>
      <c r="N63" s="809" t="s">
        <v>728</v>
      </c>
    </row>
    <row r="64" spans="11:14">
      <c r="K64" s="807" t="s">
        <v>477</v>
      </c>
      <c r="L64" s="808">
        <v>42216</v>
      </c>
      <c r="M64" s="808">
        <v>42237</v>
      </c>
      <c r="N64" s="809" t="s">
        <v>729</v>
      </c>
    </row>
    <row r="65" spans="11:14">
      <c r="K65" s="810" t="s">
        <v>478</v>
      </c>
      <c r="L65" s="811">
        <v>42223</v>
      </c>
      <c r="M65" s="811">
        <v>42242</v>
      </c>
      <c r="N65" s="812" t="s">
        <v>730</v>
      </c>
    </row>
    <row r="84" spans="11:14">
      <c r="K84" s="813" t="s">
        <v>17</v>
      </c>
      <c r="L84" s="813" t="s">
        <v>723</v>
      </c>
      <c r="M84" s="813" t="s">
        <v>724</v>
      </c>
      <c r="N84" s="813" t="s">
        <v>725</v>
      </c>
    </row>
    <row r="85" spans="11:14">
      <c r="K85" s="804" t="s">
        <v>474</v>
      </c>
      <c r="L85" s="805">
        <v>42224</v>
      </c>
      <c r="M85" s="805">
        <v>42245</v>
      </c>
      <c r="N85" s="806" t="s">
        <v>727</v>
      </c>
    </row>
    <row r="86" spans="11:14">
      <c r="K86" s="807" t="s">
        <v>475</v>
      </c>
      <c r="L86" s="808">
        <v>42216</v>
      </c>
      <c r="M86" s="808">
        <v>42237</v>
      </c>
      <c r="N86" s="809" t="s">
        <v>726</v>
      </c>
    </row>
    <row r="87" spans="11:14">
      <c r="K87" s="807" t="s">
        <v>607</v>
      </c>
      <c r="L87" s="808">
        <v>42210</v>
      </c>
      <c r="M87" s="808">
        <v>42231</v>
      </c>
      <c r="N87" s="809" t="s">
        <v>728</v>
      </c>
    </row>
    <row r="88" spans="11:14">
      <c r="K88" s="807" t="s">
        <v>477</v>
      </c>
      <c r="L88" s="808">
        <v>42216</v>
      </c>
      <c r="M88" s="808">
        <v>42237</v>
      </c>
      <c r="N88" s="809" t="s">
        <v>729</v>
      </c>
    </row>
    <row r="89" spans="11:14">
      <c r="K89" s="810" t="s">
        <v>478</v>
      </c>
      <c r="L89" s="811">
        <v>42223</v>
      </c>
      <c r="M89" s="811">
        <v>42242</v>
      </c>
      <c r="N89" s="812" t="s">
        <v>730</v>
      </c>
    </row>
    <row r="108" spans="11:14">
      <c r="K108" s="813" t="s">
        <v>17</v>
      </c>
      <c r="L108" s="813" t="s">
        <v>723</v>
      </c>
      <c r="M108" s="813" t="s">
        <v>724</v>
      </c>
      <c r="N108" s="813" t="s">
        <v>725</v>
      </c>
    </row>
    <row r="109" spans="11:14">
      <c r="K109" s="804" t="s">
        <v>474</v>
      </c>
      <c r="L109" s="805">
        <v>42224</v>
      </c>
      <c r="M109" s="805">
        <v>42245</v>
      </c>
      <c r="N109" s="806" t="s">
        <v>727</v>
      </c>
    </row>
    <row r="110" spans="11:14">
      <c r="K110" s="807" t="s">
        <v>475</v>
      </c>
      <c r="L110" s="808">
        <v>42216</v>
      </c>
      <c r="M110" s="808">
        <v>42237</v>
      </c>
      <c r="N110" s="809" t="s">
        <v>726</v>
      </c>
    </row>
    <row r="111" spans="11:14">
      <c r="K111" s="807" t="s">
        <v>607</v>
      </c>
      <c r="L111" s="808">
        <v>42210</v>
      </c>
      <c r="M111" s="808">
        <v>42231</v>
      </c>
      <c r="N111" s="809" t="s">
        <v>728</v>
      </c>
    </row>
    <row r="112" spans="11:14">
      <c r="K112" s="807" t="s">
        <v>477</v>
      </c>
      <c r="L112" s="808">
        <v>42216</v>
      </c>
      <c r="M112" s="808">
        <v>42237</v>
      </c>
      <c r="N112" s="809" t="s">
        <v>729</v>
      </c>
    </row>
    <row r="113" spans="11:14">
      <c r="K113" s="810" t="s">
        <v>478</v>
      </c>
      <c r="L113" s="811">
        <v>42223</v>
      </c>
      <c r="M113" s="811">
        <v>42242</v>
      </c>
      <c r="N113" s="812" t="s">
        <v>730</v>
      </c>
    </row>
    <row r="132" spans="11:19">
      <c r="K132" s="813" t="s">
        <v>17</v>
      </c>
      <c r="L132" s="813" t="s">
        <v>723</v>
      </c>
      <c r="M132" s="813" t="s">
        <v>724</v>
      </c>
      <c r="N132" s="813" t="s">
        <v>725</v>
      </c>
      <c r="O132" s="813" t="s">
        <v>202</v>
      </c>
      <c r="P132" s="814" t="s">
        <v>203</v>
      </c>
      <c r="Q132" s="814" t="s">
        <v>204</v>
      </c>
      <c r="R132" s="814" t="s">
        <v>731</v>
      </c>
      <c r="S132" s="814" t="s">
        <v>732</v>
      </c>
    </row>
    <row r="133" spans="11:19">
      <c r="K133" s="804" t="s">
        <v>474</v>
      </c>
      <c r="L133" s="805">
        <v>42224</v>
      </c>
      <c r="M133" s="805">
        <v>42245</v>
      </c>
      <c r="N133" s="806" t="s">
        <v>727</v>
      </c>
      <c r="O133" s="806">
        <v>4</v>
      </c>
      <c r="P133" s="806">
        <v>27</v>
      </c>
      <c r="Q133" s="806">
        <v>5</v>
      </c>
      <c r="R133" s="806">
        <v>11</v>
      </c>
      <c r="S133" s="815">
        <v>42318</v>
      </c>
    </row>
    <row r="134" spans="11:19">
      <c r="K134" s="807" t="s">
        <v>475</v>
      </c>
      <c r="L134" s="808">
        <v>42216</v>
      </c>
      <c r="M134" s="808">
        <v>42237</v>
      </c>
      <c r="N134" s="809" t="s">
        <v>726</v>
      </c>
      <c r="O134" s="809">
        <v>17</v>
      </c>
      <c r="P134" s="809">
        <v>46</v>
      </c>
      <c r="Q134" s="809">
        <v>5</v>
      </c>
      <c r="R134" s="809">
        <v>10</v>
      </c>
      <c r="S134" s="816">
        <v>42318</v>
      </c>
    </row>
    <row r="135" spans="11:19">
      <c r="K135" s="807" t="s">
        <v>607</v>
      </c>
      <c r="L135" s="808">
        <v>42210</v>
      </c>
      <c r="M135" s="808">
        <v>42231</v>
      </c>
      <c r="N135" s="809" t="s">
        <v>728</v>
      </c>
      <c r="O135" s="809">
        <v>30</v>
      </c>
      <c r="P135" s="809">
        <v>51</v>
      </c>
      <c r="Q135" s="809">
        <v>1</v>
      </c>
      <c r="R135" s="809">
        <v>0</v>
      </c>
      <c r="S135" s="816">
        <v>42312</v>
      </c>
    </row>
    <row r="136" spans="11:19">
      <c r="K136" s="807" t="s">
        <v>477</v>
      </c>
      <c r="L136" s="808">
        <v>42216</v>
      </c>
      <c r="M136" s="808">
        <v>42237</v>
      </c>
      <c r="N136" s="809" t="s">
        <v>729</v>
      </c>
      <c r="O136" s="809">
        <v>36</v>
      </c>
      <c r="P136" s="809">
        <v>23</v>
      </c>
      <c r="Q136" s="809">
        <v>32</v>
      </c>
      <c r="R136" s="809">
        <v>5</v>
      </c>
      <c r="S136" s="816">
        <v>42321</v>
      </c>
    </row>
    <row r="137" spans="11:19">
      <c r="K137" s="810" t="s">
        <v>478</v>
      </c>
      <c r="L137" s="811">
        <v>42223</v>
      </c>
      <c r="M137" s="811">
        <v>42242</v>
      </c>
      <c r="N137" s="812" t="s">
        <v>730</v>
      </c>
      <c r="O137" s="812">
        <v>22</v>
      </c>
      <c r="P137" s="812">
        <v>42</v>
      </c>
      <c r="Q137" s="812">
        <v>8</v>
      </c>
      <c r="R137" s="812">
        <v>3</v>
      </c>
      <c r="S137" s="817">
        <v>42319</v>
      </c>
    </row>
  </sheetData>
  <pageMargins left="0.7" right="0.7" top="0.75" bottom="0.75" header="0.3" footer="0.3"/>
  <pageSetup scale="90" orientation="portrait" r:id="rId1"/>
  <rowBreaks count="1" manualBreakCount="1">
    <brk id="96" max="16383" man="1"/>
  </rowBreaks>
  <drawing r:id="rId2"/>
  <legacy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L60"/>
  <sheetViews>
    <sheetView workbookViewId="0">
      <selection activeCell="A12" sqref="A2:A12"/>
    </sheetView>
  </sheetViews>
  <sheetFormatPr defaultRowHeight="15"/>
  <cols>
    <col min="1" max="1" width="9.75" style="767" customWidth="1"/>
    <col min="2" max="3" width="9" style="767"/>
    <col min="4" max="4" width="9.625" style="767" customWidth="1"/>
    <col min="5" max="6" width="9" style="767"/>
    <col min="7" max="7" width="9.75" style="767" customWidth="1"/>
    <col min="8" max="8" width="9.25" style="767" customWidth="1"/>
    <col min="9" max="9" width="11.5" style="767" customWidth="1"/>
    <col min="10" max="12" width="11.125" style="767" customWidth="1"/>
    <col min="13" max="16384" width="9" style="767"/>
  </cols>
  <sheetData>
    <row r="1" spans="1:12">
      <c r="A1" s="767" t="s">
        <v>702</v>
      </c>
    </row>
    <row r="2" spans="1:12">
      <c r="A2" s="902" t="s">
        <v>703</v>
      </c>
      <c r="B2" s="769" t="s">
        <v>704</v>
      </c>
      <c r="C2" s="769"/>
      <c r="D2" s="768" t="s">
        <v>703</v>
      </c>
      <c r="E2" s="769" t="s">
        <v>704</v>
      </c>
      <c r="F2" s="770"/>
      <c r="G2" s="771" t="s">
        <v>703</v>
      </c>
      <c r="H2" s="770" t="s">
        <v>704</v>
      </c>
      <c r="I2" s="770"/>
      <c r="J2" s="769"/>
      <c r="K2" s="769"/>
      <c r="L2" s="772"/>
    </row>
    <row r="3" spans="1:12">
      <c r="A3" s="773">
        <v>41850</v>
      </c>
      <c r="B3" s="774" t="s">
        <v>437</v>
      </c>
      <c r="C3" s="774"/>
      <c r="D3" s="773">
        <v>41857</v>
      </c>
      <c r="E3" s="774" t="s">
        <v>705</v>
      </c>
      <c r="F3" s="775"/>
      <c r="G3" s="803">
        <v>41879</v>
      </c>
      <c r="H3" s="775" t="s">
        <v>558</v>
      </c>
      <c r="I3" s="774"/>
      <c r="J3" s="776"/>
      <c r="K3" s="774"/>
      <c r="L3" s="777" t="s">
        <v>706</v>
      </c>
    </row>
    <row r="4" spans="1:12">
      <c r="A4" s="778"/>
      <c r="B4" s="779"/>
      <c r="C4" s="779"/>
      <c r="D4" s="780"/>
      <c r="E4" s="781"/>
      <c r="F4" s="781"/>
      <c r="G4" s="782"/>
      <c r="H4" s="781" t="s">
        <v>707</v>
      </c>
      <c r="I4" s="781"/>
      <c r="J4" s="783"/>
      <c r="K4" s="779"/>
      <c r="L4" s="784" t="s">
        <v>708</v>
      </c>
    </row>
    <row r="5" spans="1:12">
      <c r="A5" s="785"/>
      <c r="B5" s="786"/>
      <c r="C5" s="787"/>
      <c r="D5" s="785"/>
      <c r="E5" s="786"/>
      <c r="F5" s="787"/>
      <c r="G5" s="788" t="s">
        <v>0</v>
      </c>
      <c r="H5" s="789" t="s">
        <v>709</v>
      </c>
      <c r="I5" s="789" t="s">
        <v>710</v>
      </c>
      <c r="J5" s="789" t="s">
        <v>204</v>
      </c>
      <c r="K5" s="789" t="s">
        <v>205</v>
      </c>
      <c r="L5" s="790" t="s">
        <v>711</v>
      </c>
    </row>
    <row r="6" spans="1:12">
      <c r="A6" s="791" t="s">
        <v>712</v>
      </c>
      <c r="B6" s="786"/>
      <c r="C6" s="787"/>
      <c r="D6" s="791" t="s">
        <v>712</v>
      </c>
      <c r="E6" s="786"/>
      <c r="F6" s="787"/>
      <c r="G6" s="788">
        <v>1</v>
      </c>
      <c r="H6" s="789">
        <v>0</v>
      </c>
      <c r="I6" s="789">
        <v>59</v>
      </c>
      <c r="J6" s="789">
        <v>9</v>
      </c>
      <c r="K6" s="789">
        <v>0</v>
      </c>
      <c r="L6" s="790">
        <v>50</v>
      </c>
    </row>
    <row r="7" spans="1:12">
      <c r="A7" s="791"/>
      <c r="B7" s="786"/>
      <c r="C7" s="787"/>
      <c r="D7" s="791"/>
      <c r="E7" s="786"/>
      <c r="F7" s="787"/>
      <c r="G7" s="788">
        <v>3</v>
      </c>
      <c r="H7" s="789">
        <v>0</v>
      </c>
      <c r="I7" s="789">
        <v>25</v>
      </c>
      <c r="J7" s="789">
        <v>2</v>
      </c>
      <c r="K7" s="789">
        <v>1</v>
      </c>
      <c r="L7" s="790">
        <v>26</v>
      </c>
    </row>
    <row r="8" spans="1:12">
      <c r="A8" s="791" t="s">
        <v>713</v>
      </c>
      <c r="B8" s="786"/>
      <c r="C8" s="787"/>
      <c r="D8" s="791" t="s">
        <v>203</v>
      </c>
      <c r="E8" s="786"/>
      <c r="F8" s="787"/>
      <c r="G8" s="788">
        <v>5</v>
      </c>
      <c r="H8" s="789">
        <v>0</v>
      </c>
      <c r="I8" s="789">
        <v>12</v>
      </c>
      <c r="J8" s="789">
        <v>3</v>
      </c>
      <c r="K8" s="789">
        <v>1</v>
      </c>
      <c r="L8" s="790">
        <v>15</v>
      </c>
    </row>
    <row r="9" spans="1:12">
      <c r="A9" s="791">
        <v>8</v>
      </c>
      <c r="B9" s="786"/>
      <c r="C9" s="787"/>
      <c r="D9" s="791">
        <v>3</v>
      </c>
      <c r="E9" s="786"/>
      <c r="F9" s="787"/>
      <c r="G9" s="788">
        <v>6</v>
      </c>
      <c r="H9" s="789">
        <v>0</v>
      </c>
      <c r="I9" s="789">
        <v>5</v>
      </c>
      <c r="J9" s="789">
        <v>6</v>
      </c>
      <c r="K9" s="789">
        <v>0</v>
      </c>
      <c r="L9" s="790">
        <v>10</v>
      </c>
    </row>
    <row r="10" spans="1:12">
      <c r="A10" s="791"/>
      <c r="B10" s="786"/>
      <c r="C10" s="787"/>
      <c r="D10" s="791"/>
      <c r="E10" s="786"/>
      <c r="F10" s="787"/>
      <c r="G10" s="788">
        <v>7</v>
      </c>
      <c r="H10" s="789">
        <v>0</v>
      </c>
      <c r="I10" s="789">
        <v>7</v>
      </c>
      <c r="J10" s="789">
        <v>5</v>
      </c>
      <c r="K10" s="789">
        <v>0</v>
      </c>
      <c r="L10" s="790">
        <v>11</v>
      </c>
    </row>
    <row r="11" spans="1:12">
      <c r="A11" s="791" t="s">
        <v>714</v>
      </c>
      <c r="B11" s="786"/>
      <c r="C11" s="787"/>
      <c r="D11" s="791" t="s">
        <v>715</v>
      </c>
      <c r="E11" s="786"/>
      <c r="F11" s="787"/>
      <c r="G11" s="788">
        <v>9</v>
      </c>
      <c r="H11" s="789">
        <v>0</v>
      </c>
      <c r="I11" s="789">
        <v>20</v>
      </c>
      <c r="J11" s="789">
        <v>8</v>
      </c>
      <c r="K11" s="789">
        <v>0</v>
      </c>
      <c r="L11" s="790">
        <v>26</v>
      </c>
    </row>
    <row r="12" spans="1:12">
      <c r="A12" s="792"/>
      <c r="B12" s="793"/>
      <c r="C12" s="794"/>
      <c r="D12" s="792"/>
      <c r="E12" s="793"/>
      <c r="F12" s="794"/>
      <c r="G12" s="795"/>
      <c r="H12" s="796"/>
      <c r="I12" s="796"/>
      <c r="J12" s="796"/>
      <c r="K12" s="796"/>
      <c r="L12" s="797"/>
    </row>
    <row r="13" spans="1:12">
      <c r="A13" s="767" t="s">
        <v>475</v>
      </c>
    </row>
    <row r="14" spans="1:12">
      <c r="A14" s="902" t="s">
        <v>703</v>
      </c>
      <c r="B14" s="769" t="s">
        <v>704</v>
      </c>
      <c r="C14" s="769"/>
      <c r="D14" s="768" t="s">
        <v>703</v>
      </c>
      <c r="E14" s="769" t="s">
        <v>704</v>
      </c>
      <c r="F14" s="770"/>
      <c r="G14" s="770"/>
      <c r="H14" s="770"/>
      <c r="I14" s="798"/>
    </row>
    <row r="15" spans="1:12">
      <c r="A15" s="773">
        <v>41849</v>
      </c>
      <c r="B15" s="774" t="s">
        <v>437</v>
      </c>
      <c r="C15" s="774"/>
      <c r="D15" s="773">
        <v>41873</v>
      </c>
      <c r="E15" s="774" t="s">
        <v>522</v>
      </c>
      <c r="F15" s="775"/>
      <c r="G15" s="775"/>
      <c r="H15" s="775"/>
      <c r="I15" s="777" t="s">
        <v>706</v>
      </c>
    </row>
    <row r="16" spans="1:12">
      <c r="A16" s="778"/>
      <c r="B16" s="779"/>
      <c r="C16" s="779"/>
      <c r="D16" s="780"/>
      <c r="E16" s="781" t="s">
        <v>707</v>
      </c>
      <c r="F16" s="781"/>
      <c r="G16" s="781"/>
      <c r="H16" s="781"/>
      <c r="I16" s="799" t="s">
        <v>708</v>
      </c>
    </row>
    <row r="17" spans="1:9">
      <c r="A17" s="791" t="s">
        <v>716</v>
      </c>
      <c r="B17" s="786"/>
      <c r="C17" s="786"/>
      <c r="D17" s="788" t="s">
        <v>0</v>
      </c>
      <c r="E17" s="789" t="s">
        <v>202</v>
      </c>
      <c r="F17" s="789" t="s">
        <v>203</v>
      </c>
      <c r="G17" s="789" t="s">
        <v>204</v>
      </c>
      <c r="H17" s="789" t="s">
        <v>205</v>
      </c>
      <c r="I17" s="790" t="s">
        <v>711</v>
      </c>
    </row>
    <row r="18" spans="1:9">
      <c r="A18" s="791" t="s">
        <v>712</v>
      </c>
      <c r="B18" s="786"/>
      <c r="C18" s="786"/>
      <c r="D18" s="788">
        <v>1</v>
      </c>
      <c r="E18" s="789">
        <v>0</v>
      </c>
      <c r="F18" s="789">
        <v>34</v>
      </c>
      <c r="G18" s="789">
        <v>0</v>
      </c>
      <c r="H18" s="789">
        <v>17</v>
      </c>
      <c r="I18" s="790">
        <v>46</v>
      </c>
    </row>
    <row r="19" spans="1:9">
      <c r="A19" s="791"/>
      <c r="B19" s="786"/>
      <c r="C19" s="786"/>
      <c r="D19" s="788">
        <v>3</v>
      </c>
      <c r="E19" s="789">
        <v>0</v>
      </c>
      <c r="F19" s="789">
        <v>5</v>
      </c>
      <c r="G19" s="789">
        <v>0</v>
      </c>
      <c r="H19" s="789">
        <v>8</v>
      </c>
      <c r="I19" s="790">
        <v>13</v>
      </c>
    </row>
    <row r="20" spans="1:9">
      <c r="A20" s="791" t="s">
        <v>203</v>
      </c>
      <c r="B20" s="786"/>
      <c r="C20" s="786"/>
      <c r="D20" s="788">
        <v>5</v>
      </c>
      <c r="E20" s="789">
        <v>0</v>
      </c>
      <c r="F20" s="789">
        <v>3</v>
      </c>
      <c r="G20" s="789">
        <v>0</v>
      </c>
      <c r="H20" s="789">
        <v>3</v>
      </c>
      <c r="I20" s="790">
        <v>4</v>
      </c>
    </row>
    <row r="21" spans="1:9">
      <c r="A21" s="791">
        <v>9</v>
      </c>
      <c r="B21" s="786"/>
      <c r="C21" s="786"/>
      <c r="D21" s="788">
        <v>6</v>
      </c>
      <c r="E21" s="789">
        <v>0</v>
      </c>
      <c r="F21" s="789">
        <v>4</v>
      </c>
      <c r="G21" s="789">
        <v>0</v>
      </c>
      <c r="H21" s="789">
        <v>7</v>
      </c>
      <c r="I21" s="790">
        <v>11</v>
      </c>
    </row>
    <row r="22" spans="1:9">
      <c r="A22" s="791"/>
      <c r="B22" s="786"/>
      <c r="C22" s="786"/>
      <c r="D22" s="788">
        <v>7</v>
      </c>
      <c r="E22" s="789">
        <v>0</v>
      </c>
      <c r="F22" s="789">
        <v>0</v>
      </c>
      <c r="G22" s="789">
        <v>0</v>
      </c>
      <c r="H22" s="789">
        <v>7</v>
      </c>
      <c r="I22" s="790">
        <v>7</v>
      </c>
    </row>
    <row r="23" spans="1:9">
      <c r="A23" s="791" t="s">
        <v>717</v>
      </c>
      <c r="B23" s="786"/>
      <c r="C23" s="786"/>
      <c r="D23" s="788">
        <v>9</v>
      </c>
      <c r="E23" s="789">
        <v>0</v>
      </c>
      <c r="F23" s="789">
        <v>7</v>
      </c>
      <c r="G23" s="789">
        <v>0</v>
      </c>
      <c r="H23" s="789">
        <v>13</v>
      </c>
      <c r="I23" s="790">
        <v>12</v>
      </c>
    </row>
    <row r="24" spans="1:9">
      <c r="A24" s="800"/>
      <c r="B24" s="801"/>
      <c r="C24" s="801"/>
      <c r="D24" s="795"/>
      <c r="E24" s="796"/>
      <c r="F24" s="796"/>
      <c r="G24" s="796"/>
      <c r="H24" s="796"/>
      <c r="I24" s="797"/>
    </row>
    <row r="25" spans="1:9">
      <c r="A25" s="767" t="s">
        <v>607</v>
      </c>
    </row>
    <row r="26" spans="1:9">
      <c r="A26" s="902" t="s">
        <v>703</v>
      </c>
      <c r="B26" s="769" t="s">
        <v>704</v>
      </c>
      <c r="C26" s="769"/>
      <c r="D26" s="768" t="s">
        <v>703</v>
      </c>
      <c r="E26" s="769" t="s">
        <v>704</v>
      </c>
      <c r="F26" s="770"/>
      <c r="G26" s="770"/>
      <c r="H26" s="770"/>
      <c r="I26" s="798"/>
    </row>
    <row r="27" spans="1:9">
      <c r="A27" s="773">
        <v>41845</v>
      </c>
      <c r="B27" s="774" t="s">
        <v>437</v>
      </c>
      <c r="C27" s="774"/>
      <c r="D27" s="773">
        <v>41866</v>
      </c>
      <c r="E27" s="774" t="s">
        <v>522</v>
      </c>
      <c r="F27" s="775"/>
      <c r="G27" s="775"/>
      <c r="H27" s="775"/>
      <c r="I27" s="777" t="s">
        <v>706</v>
      </c>
    </row>
    <row r="28" spans="1:9">
      <c r="A28" s="778"/>
      <c r="B28" s="779"/>
      <c r="C28" s="779"/>
      <c r="D28" s="780"/>
      <c r="E28" s="781" t="s">
        <v>707</v>
      </c>
      <c r="F28" s="781"/>
      <c r="G28" s="781"/>
      <c r="H28" s="781"/>
      <c r="I28" s="799" t="s">
        <v>708</v>
      </c>
    </row>
    <row r="29" spans="1:9">
      <c r="A29" s="791" t="s">
        <v>716</v>
      </c>
      <c r="B29" s="786"/>
      <c r="C29" s="786"/>
      <c r="D29" s="788" t="s">
        <v>0</v>
      </c>
      <c r="E29" s="789" t="s">
        <v>202</v>
      </c>
      <c r="F29" s="789" t="s">
        <v>203</v>
      </c>
      <c r="G29" s="789" t="s">
        <v>204</v>
      </c>
      <c r="H29" s="789" t="s">
        <v>205</v>
      </c>
      <c r="I29" s="790" t="s">
        <v>711</v>
      </c>
    </row>
    <row r="30" spans="1:9">
      <c r="A30" s="791" t="s">
        <v>712</v>
      </c>
      <c r="B30" s="786"/>
      <c r="C30" s="786"/>
      <c r="D30" s="788">
        <v>1</v>
      </c>
      <c r="E30" s="789">
        <v>81</v>
      </c>
      <c r="F30" s="789">
        <v>9</v>
      </c>
      <c r="G30" s="789">
        <v>3</v>
      </c>
      <c r="H30" s="789">
        <v>91</v>
      </c>
      <c r="I30" s="790">
        <v>100</v>
      </c>
    </row>
    <row r="31" spans="1:9">
      <c r="A31" s="791"/>
      <c r="B31" s="786"/>
      <c r="C31" s="786"/>
      <c r="D31" s="788">
        <v>3</v>
      </c>
      <c r="E31" s="789">
        <v>29</v>
      </c>
      <c r="F31" s="789">
        <v>7</v>
      </c>
      <c r="G31" s="789">
        <v>2</v>
      </c>
      <c r="H31" s="789">
        <v>83</v>
      </c>
      <c r="I31" s="790">
        <v>97</v>
      </c>
    </row>
    <row r="32" spans="1:9">
      <c r="A32" s="791" t="s">
        <v>718</v>
      </c>
      <c r="B32" s="786" t="s">
        <v>203</v>
      </c>
      <c r="C32" s="786"/>
      <c r="D32" s="788">
        <v>5</v>
      </c>
      <c r="E32" s="789">
        <v>12</v>
      </c>
      <c r="F32" s="789">
        <v>0</v>
      </c>
      <c r="G32" s="789">
        <v>1</v>
      </c>
      <c r="H32" s="789">
        <v>87</v>
      </c>
      <c r="I32" s="790">
        <v>88</v>
      </c>
    </row>
    <row r="33" spans="1:9">
      <c r="A33" s="791">
        <v>15</v>
      </c>
      <c r="B33" s="786">
        <v>1</v>
      </c>
      <c r="C33" s="786"/>
      <c r="D33" s="788">
        <v>6</v>
      </c>
      <c r="E33" s="789">
        <v>31</v>
      </c>
      <c r="F33" s="789">
        <v>4</v>
      </c>
      <c r="G33" s="789">
        <v>26</v>
      </c>
      <c r="H33" s="789">
        <v>64</v>
      </c>
      <c r="I33" s="790">
        <v>93</v>
      </c>
    </row>
    <row r="34" spans="1:9">
      <c r="A34" s="791"/>
      <c r="B34" s="786"/>
      <c r="C34" s="786"/>
      <c r="D34" s="788">
        <v>7</v>
      </c>
      <c r="E34" s="789">
        <v>7</v>
      </c>
      <c r="F34" s="789">
        <v>2</v>
      </c>
      <c r="G34" s="789">
        <v>1</v>
      </c>
      <c r="H34" s="789">
        <v>83</v>
      </c>
      <c r="I34" s="790">
        <v>84</v>
      </c>
    </row>
    <row r="35" spans="1:9">
      <c r="A35" s="791" t="s">
        <v>719</v>
      </c>
      <c r="B35" s="786"/>
      <c r="C35" s="786"/>
      <c r="D35" s="788">
        <v>9</v>
      </c>
      <c r="E35" s="789">
        <v>22</v>
      </c>
      <c r="F35" s="789">
        <v>5</v>
      </c>
      <c r="G35" s="789">
        <v>5</v>
      </c>
      <c r="H35" s="789">
        <v>92</v>
      </c>
      <c r="I35" s="790">
        <v>95</v>
      </c>
    </row>
    <row r="36" spans="1:9">
      <c r="A36" s="800"/>
      <c r="B36" s="801"/>
      <c r="C36" s="801"/>
      <c r="D36" s="795"/>
      <c r="E36" s="796"/>
      <c r="F36" s="796"/>
      <c r="G36" s="796"/>
      <c r="H36" s="796"/>
      <c r="I36" s="797"/>
    </row>
    <row r="37" spans="1:9">
      <c r="A37" s="903" t="s">
        <v>477</v>
      </c>
    </row>
    <row r="38" spans="1:9">
      <c r="A38" s="902" t="s">
        <v>703</v>
      </c>
      <c r="B38" s="769" t="s">
        <v>704</v>
      </c>
      <c r="C38" s="769"/>
      <c r="D38" s="768" t="s">
        <v>703</v>
      </c>
      <c r="E38" s="769" t="s">
        <v>704</v>
      </c>
      <c r="F38" s="770"/>
      <c r="G38" s="770"/>
      <c r="H38" s="770"/>
      <c r="I38" s="798"/>
    </row>
    <row r="39" spans="1:9">
      <c r="A39" s="773">
        <v>41849</v>
      </c>
      <c r="B39" s="774" t="s">
        <v>437</v>
      </c>
      <c r="C39" s="774"/>
      <c r="D39" s="773">
        <v>41873</v>
      </c>
      <c r="E39" s="774" t="s">
        <v>522</v>
      </c>
      <c r="F39" s="775"/>
      <c r="G39" s="775"/>
      <c r="H39" s="775"/>
      <c r="I39" s="777" t="s">
        <v>706</v>
      </c>
    </row>
    <row r="40" spans="1:9">
      <c r="A40" s="778"/>
      <c r="B40" s="779"/>
      <c r="C40" s="779"/>
      <c r="D40" s="780"/>
      <c r="E40" s="781" t="s">
        <v>707</v>
      </c>
      <c r="F40" s="781"/>
      <c r="G40" s="781"/>
      <c r="H40" s="781"/>
      <c r="I40" s="799" t="s">
        <v>708</v>
      </c>
    </row>
    <row r="41" spans="1:9">
      <c r="A41" s="791" t="s">
        <v>716</v>
      </c>
      <c r="B41" s="786"/>
      <c r="C41" s="786"/>
      <c r="D41" s="788" t="s">
        <v>0</v>
      </c>
      <c r="E41" s="789" t="s">
        <v>202</v>
      </c>
      <c r="F41" s="789" t="s">
        <v>203</v>
      </c>
      <c r="G41" s="789" t="s">
        <v>204</v>
      </c>
      <c r="H41" s="789" t="s">
        <v>205</v>
      </c>
      <c r="I41" s="790" t="s">
        <v>711</v>
      </c>
    </row>
    <row r="42" spans="1:9">
      <c r="A42" s="791" t="s">
        <v>712</v>
      </c>
      <c r="B42" s="786"/>
      <c r="C42" s="786"/>
      <c r="D42" s="788">
        <v>1</v>
      </c>
      <c r="E42" s="789">
        <v>45</v>
      </c>
      <c r="F42" s="789">
        <v>98</v>
      </c>
      <c r="G42" s="789">
        <v>0</v>
      </c>
      <c r="H42" s="789">
        <v>7</v>
      </c>
      <c r="I42" s="790">
        <v>100</v>
      </c>
    </row>
    <row r="43" spans="1:9">
      <c r="A43" s="791"/>
      <c r="B43" s="786"/>
      <c r="C43" s="786"/>
      <c r="D43" s="788">
        <v>3</v>
      </c>
      <c r="E43" s="789">
        <v>28</v>
      </c>
      <c r="F43" s="789">
        <v>79</v>
      </c>
      <c r="G43" s="789">
        <v>0</v>
      </c>
      <c r="H43" s="789">
        <v>15</v>
      </c>
      <c r="I43" s="790">
        <v>83</v>
      </c>
    </row>
    <row r="44" spans="1:9">
      <c r="A44" s="791" t="s">
        <v>203</v>
      </c>
      <c r="B44" s="786" t="s">
        <v>204</v>
      </c>
      <c r="C44" s="802"/>
      <c r="D44" s="788">
        <v>5</v>
      </c>
      <c r="E44" s="789">
        <v>7</v>
      </c>
      <c r="F44" s="789">
        <v>65</v>
      </c>
      <c r="G44" s="789">
        <v>0</v>
      </c>
      <c r="H44" s="789">
        <v>13</v>
      </c>
      <c r="I44" s="790">
        <v>69</v>
      </c>
    </row>
    <row r="45" spans="1:9">
      <c r="A45" s="791">
        <v>56</v>
      </c>
      <c r="B45" s="786">
        <v>3</v>
      </c>
      <c r="C45" s="802"/>
      <c r="D45" s="788">
        <v>6</v>
      </c>
      <c r="E45" s="789">
        <v>1</v>
      </c>
      <c r="F45" s="789">
        <v>63</v>
      </c>
      <c r="G45" s="789">
        <v>0</v>
      </c>
      <c r="H45" s="789">
        <v>11</v>
      </c>
      <c r="I45" s="790">
        <v>66</v>
      </c>
    </row>
    <row r="46" spans="1:9">
      <c r="A46" s="791"/>
      <c r="B46" s="786"/>
      <c r="C46" s="786"/>
      <c r="D46" s="788">
        <v>7</v>
      </c>
      <c r="E46" s="789">
        <v>2</v>
      </c>
      <c r="F46" s="789">
        <v>52</v>
      </c>
      <c r="G46" s="789">
        <v>0</v>
      </c>
      <c r="H46" s="789">
        <v>11</v>
      </c>
      <c r="I46" s="790">
        <v>58</v>
      </c>
    </row>
    <row r="47" spans="1:9">
      <c r="A47" s="791" t="s">
        <v>720</v>
      </c>
      <c r="B47" s="786"/>
      <c r="C47" s="786"/>
      <c r="D47" s="788">
        <v>9</v>
      </c>
      <c r="E47" s="789">
        <v>6</v>
      </c>
      <c r="F47" s="789">
        <v>86</v>
      </c>
      <c r="G47" s="789">
        <v>0</v>
      </c>
      <c r="H47" s="789">
        <v>10</v>
      </c>
      <c r="I47" s="790">
        <v>89</v>
      </c>
    </row>
    <row r="48" spans="1:9">
      <c r="A48" s="800"/>
      <c r="B48" s="801"/>
      <c r="C48" s="801"/>
      <c r="D48" s="795"/>
      <c r="E48" s="796"/>
      <c r="F48" s="796"/>
      <c r="G48" s="796"/>
      <c r="H48" s="796"/>
      <c r="I48" s="797"/>
    </row>
    <row r="49" spans="1:9">
      <c r="A49" s="901" t="s">
        <v>478</v>
      </c>
    </row>
    <row r="50" spans="1:9">
      <c r="A50" s="902" t="s">
        <v>703</v>
      </c>
      <c r="B50" s="769" t="s">
        <v>704</v>
      </c>
      <c r="C50" s="769"/>
      <c r="D50" s="768" t="s">
        <v>703</v>
      </c>
      <c r="E50" s="769" t="s">
        <v>704</v>
      </c>
      <c r="F50" s="770"/>
      <c r="G50" s="770"/>
      <c r="H50" s="770"/>
      <c r="I50" s="798"/>
    </row>
    <row r="51" spans="1:9">
      <c r="A51" s="773">
        <v>41857</v>
      </c>
      <c r="B51" s="774" t="s">
        <v>437</v>
      </c>
      <c r="C51" s="774"/>
      <c r="D51" s="773">
        <v>41878</v>
      </c>
      <c r="E51" s="774" t="s">
        <v>580</v>
      </c>
      <c r="F51" s="775"/>
      <c r="G51" s="775"/>
      <c r="H51" s="775"/>
      <c r="I51" s="777" t="s">
        <v>706</v>
      </c>
    </row>
    <row r="52" spans="1:9">
      <c r="A52" s="778"/>
      <c r="B52" s="779"/>
      <c r="C52" s="779"/>
      <c r="D52" s="780"/>
      <c r="E52" s="781" t="s">
        <v>707</v>
      </c>
      <c r="F52" s="781"/>
      <c r="G52" s="781"/>
      <c r="H52" s="781"/>
      <c r="I52" s="799" t="s">
        <v>708</v>
      </c>
    </row>
    <row r="53" spans="1:9">
      <c r="A53" s="791" t="s">
        <v>716</v>
      </c>
      <c r="B53" s="786"/>
      <c r="C53" s="786"/>
      <c r="D53" s="788" t="s">
        <v>0</v>
      </c>
      <c r="E53" s="789" t="s">
        <v>202</v>
      </c>
      <c r="F53" s="789" t="s">
        <v>203</v>
      </c>
      <c r="G53" s="789" t="s">
        <v>204</v>
      </c>
      <c r="H53" s="789" t="s">
        <v>205</v>
      </c>
      <c r="I53" s="790" t="s">
        <v>711</v>
      </c>
    </row>
    <row r="54" spans="1:9">
      <c r="A54" s="791" t="s">
        <v>712</v>
      </c>
      <c r="B54" s="786"/>
      <c r="C54" s="786"/>
      <c r="D54" s="788">
        <v>1</v>
      </c>
      <c r="E54" s="789">
        <v>75</v>
      </c>
      <c r="F54" s="789">
        <v>95</v>
      </c>
      <c r="G54" s="789">
        <v>0</v>
      </c>
      <c r="H54" s="789">
        <v>0</v>
      </c>
      <c r="I54" s="790">
        <v>96</v>
      </c>
    </row>
    <row r="55" spans="1:9">
      <c r="A55" s="791"/>
      <c r="B55" s="786"/>
      <c r="C55" s="786"/>
      <c r="D55" s="788">
        <v>3</v>
      </c>
      <c r="E55" s="789">
        <v>22</v>
      </c>
      <c r="F55" s="789">
        <v>89</v>
      </c>
      <c r="G55" s="789">
        <v>0</v>
      </c>
      <c r="H55" s="789">
        <v>2</v>
      </c>
      <c r="I55" s="790">
        <v>89</v>
      </c>
    </row>
    <row r="56" spans="1:9">
      <c r="A56" s="791" t="s">
        <v>203</v>
      </c>
      <c r="B56" s="786" t="s">
        <v>202</v>
      </c>
      <c r="C56" s="802"/>
      <c r="D56" s="788">
        <v>5</v>
      </c>
      <c r="E56" s="789">
        <v>5</v>
      </c>
      <c r="F56" s="789">
        <v>80</v>
      </c>
      <c r="G56" s="789">
        <v>0</v>
      </c>
      <c r="H56" s="789">
        <v>0</v>
      </c>
      <c r="I56" s="790">
        <v>81</v>
      </c>
    </row>
    <row r="57" spans="1:9">
      <c r="A57" s="791">
        <v>55</v>
      </c>
      <c r="B57" s="786">
        <v>7</v>
      </c>
      <c r="C57" s="802"/>
      <c r="D57" s="788">
        <v>6</v>
      </c>
      <c r="E57" s="789">
        <v>8</v>
      </c>
      <c r="F57" s="789">
        <v>71</v>
      </c>
      <c r="G57" s="789">
        <v>1</v>
      </c>
      <c r="H57" s="789">
        <v>0</v>
      </c>
      <c r="I57" s="790">
        <v>71</v>
      </c>
    </row>
    <row r="58" spans="1:9">
      <c r="A58" s="791"/>
      <c r="B58" s="786"/>
      <c r="C58" s="786"/>
      <c r="D58" s="788">
        <v>7</v>
      </c>
      <c r="E58" s="789">
        <v>1</v>
      </c>
      <c r="F58" s="789">
        <v>60</v>
      </c>
      <c r="G58" s="789">
        <v>0</v>
      </c>
      <c r="H58" s="789">
        <v>0</v>
      </c>
      <c r="I58" s="790">
        <v>60</v>
      </c>
    </row>
    <row r="59" spans="1:9">
      <c r="A59" s="791" t="s">
        <v>721</v>
      </c>
      <c r="B59" s="786"/>
      <c r="C59" s="786"/>
      <c r="D59" s="788">
        <v>9</v>
      </c>
      <c r="E59" s="789">
        <v>0</v>
      </c>
      <c r="F59" s="789">
        <v>76</v>
      </c>
      <c r="G59" s="789">
        <v>0</v>
      </c>
      <c r="H59" s="789">
        <v>0</v>
      </c>
      <c r="I59" s="790">
        <v>76</v>
      </c>
    </row>
    <row r="60" spans="1:9">
      <c r="A60" s="800"/>
      <c r="B60" s="801"/>
      <c r="C60" s="801"/>
      <c r="D60" s="795"/>
      <c r="E60" s="796"/>
      <c r="F60" s="796"/>
      <c r="G60" s="796"/>
      <c r="H60" s="796"/>
      <c r="I60" s="797"/>
    </row>
  </sheetData>
  <pageMargins left="0.7" right="0.7" top="0.75" bottom="0.75" header="0.3" footer="0.3"/>
  <pageSetup paperSize="9" orientation="landscape" r:id="rId1"/>
  <rowBreaks count="2" manualBreakCount="2">
    <brk id="24" max="16383" man="1"/>
    <brk id="48" max="16383" man="1"/>
  </row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9"/>
  <dimension ref="A1:P177"/>
  <sheetViews>
    <sheetView tabSelected="1" topLeftCell="K1" zoomScale="84" zoomScaleNormal="84" workbookViewId="0">
      <selection activeCell="W12" sqref="W12"/>
    </sheetView>
  </sheetViews>
  <sheetFormatPr defaultRowHeight="12.75"/>
  <cols>
    <col min="1" max="1" width="5.625" style="594" customWidth="1"/>
    <col min="2" max="2" width="14.75" style="594" customWidth="1"/>
    <col min="3" max="5" width="10.375" style="594" customWidth="1"/>
    <col min="6" max="11" width="11.125" style="707" customWidth="1"/>
    <col min="12" max="16384" width="9" style="593"/>
  </cols>
  <sheetData>
    <row r="1" spans="1:11">
      <c r="A1" s="691"/>
      <c r="B1" s="684"/>
      <c r="C1" s="684"/>
      <c r="D1" s="684"/>
      <c r="E1" s="684"/>
      <c r="F1" s="715"/>
      <c r="G1" s="715"/>
      <c r="H1" s="715"/>
      <c r="I1" s="715"/>
      <c r="J1" s="715"/>
      <c r="K1" s="730"/>
    </row>
    <row r="2" spans="1:11">
      <c r="A2" s="737" t="s">
        <v>474</v>
      </c>
      <c r="B2" s="597" t="s">
        <v>692</v>
      </c>
      <c r="C2" s="597"/>
      <c r="D2" s="597"/>
      <c r="E2" s="597"/>
      <c r="F2" s="730"/>
      <c r="G2" s="730"/>
      <c r="H2" s="730"/>
      <c r="I2" s="730"/>
      <c r="J2" s="730"/>
      <c r="K2" s="730"/>
    </row>
    <row r="3" spans="1:11" ht="12.75" customHeight="1">
      <c r="A3" s="737"/>
      <c r="B3" s="690" t="s">
        <v>7</v>
      </c>
      <c r="C3" s="687"/>
      <c r="D3" s="690" t="s">
        <v>9</v>
      </c>
      <c r="E3" s="687"/>
      <c r="F3" s="747"/>
      <c r="G3" s="748"/>
      <c r="H3" s="748"/>
      <c r="I3" s="748"/>
      <c r="J3" s="749"/>
      <c r="K3" s="730"/>
    </row>
    <row r="4" spans="1:11" s="598" customFormat="1" ht="12.75" customHeight="1">
      <c r="A4" s="688" t="s">
        <v>619</v>
      </c>
      <c r="B4" s="688" t="s">
        <v>686</v>
      </c>
      <c r="C4" s="750" t="s">
        <v>687</v>
      </c>
      <c r="D4" s="688" t="s">
        <v>686</v>
      </c>
      <c r="E4" s="750" t="s">
        <v>687</v>
      </c>
      <c r="F4" s="717" t="s">
        <v>194</v>
      </c>
      <c r="G4" s="703" t="s">
        <v>699</v>
      </c>
      <c r="H4" s="703" t="s">
        <v>700</v>
      </c>
      <c r="I4" s="703" t="s">
        <v>698</v>
      </c>
      <c r="J4" s="751" t="s">
        <v>701</v>
      </c>
      <c r="K4" s="731"/>
    </row>
    <row r="5" spans="1:11" ht="12.75" customHeight="1">
      <c r="A5" s="700">
        <v>1</v>
      </c>
      <c r="B5" s="752" t="s">
        <v>6</v>
      </c>
      <c r="C5" s="753" t="s">
        <v>6</v>
      </c>
      <c r="D5" s="752" t="s">
        <v>6</v>
      </c>
      <c r="E5" s="753" t="s">
        <v>6</v>
      </c>
      <c r="F5" s="760">
        <v>106.163194444444</v>
      </c>
      <c r="G5" s="761">
        <v>17.3325</v>
      </c>
      <c r="H5" s="761">
        <v>17.7314248770255</v>
      </c>
      <c r="I5" s="761">
        <v>84.105104470178404</v>
      </c>
      <c r="J5" s="762">
        <v>12.75</v>
      </c>
      <c r="K5" s="726"/>
    </row>
    <row r="6" spans="1:11" ht="12.75" customHeight="1">
      <c r="A6" s="700">
        <v>2</v>
      </c>
      <c r="B6" s="693" t="s">
        <v>688</v>
      </c>
      <c r="C6" s="694">
        <v>0.3</v>
      </c>
      <c r="D6" s="700" t="s">
        <v>6</v>
      </c>
      <c r="E6" s="695" t="s">
        <v>6</v>
      </c>
      <c r="F6" s="763">
        <v>111.487268518519</v>
      </c>
      <c r="G6" s="726">
        <v>17.612500000000001</v>
      </c>
      <c r="H6" s="726">
        <v>18.9242161313657</v>
      </c>
      <c r="I6" s="726">
        <v>83.445582333732105</v>
      </c>
      <c r="J6" s="739">
        <v>11.25</v>
      </c>
      <c r="K6" s="726"/>
    </row>
    <row r="7" spans="1:11" ht="12.75" customHeight="1">
      <c r="A7" s="700">
        <v>3</v>
      </c>
      <c r="B7" s="693" t="s">
        <v>688</v>
      </c>
      <c r="C7" s="694">
        <v>0.3</v>
      </c>
      <c r="D7" s="693" t="s">
        <v>688</v>
      </c>
      <c r="E7" s="694">
        <v>0.3</v>
      </c>
      <c r="F7" s="763">
        <v>113.020833333333</v>
      </c>
      <c r="G7" s="726">
        <v>17.7</v>
      </c>
      <c r="H7" s="726">
        <v>19.272333476562501</v>
      </c>
      <c r="I7" s="726">
        <v>83.765806584404999</v>
      </c>
      <c r="J7" s="739">
        <v>9.5</v>
      </c>
      <c r="K7" s="726"/>
    </row>
    <row r="8" spans="1:11" ht="12.75" customHeight="1">
      <c r="A8" s="700">
        <v>4</v>
      </c>
      <c r="B8" s="693" t="s">
        <v>688</v>
      </c>
      <c r="C8" s="695">
        <v>0.6</v>
      </c>
      <c r="D8" s="700" t="s">
        <v>6</v>
      </c>
      <c r="E8" s="695" t="s">
        <v>6</v>
      </c>
      <c r="F8" s="763">
        <v>120.59823495370399</v>
      </c>
      <c r="G8" s="726">
        <v>17.625</v>
      </c>
      <c r="H8" s="726">
        <v>20.4753025592569</v>
      </c>
      <c r="I8" s="726">
        <v>84.350960014688596</v>
      </c>
      <c r="J8" s="739">
        <v>11.9895833333333</v>
      </c>
      <c r="K8" s="726"/>
    </row>
    <row r="9" spans="1:11" ht="12.75" customHeight="1">
      <c r="A9" s="700">
        <v>5</v>
      </c>
      <c r="B9" s="693" t="s">
        <v>688</v>
      </c>
      <c r="C9" s="695">
        <v>0.6</v>
      </c>
      <c r="D9" s="693" t="s">
        <v>688</v>
      </c>
      <c r="E9" s="695">
        <v>0.6</v>
      </c>
      <c r="F9" s="763">
        <v>111.71875</v>
      </c>
      <c r="G9" s="726">
        <v>17.704999999999998</v>
      </c>
      <c r="H9" s="726">
        <v>19.052161459780098</v>
      </c>
      <c r="I9" s="726">
        <v>83.036842005902301</v>
      </c>
      <c r="J9" s="739">
        <v>10.25</v>
      </c>
      <c r="K9" s="726"/>
    </row>
    <row r="10" spans="1:11" ht="12.75" customHeight="1">
      <c r="A10" s="700">
        <v>6</v>
      </c>
      <c r="B10" s="696" t="s">
        <v>689</v>
      </c>
      <c r="C10" s="697" t="s">
        <v>48</v>
      </c>
      <c r="D10" s="696" t="s">
        <v>689</v>
      </c>
      <c r="E10" s="697" t="s">
        <v>48</v>
      </c>
      <c r="F10" s="763">
        <v>112.87615740740701</v>
      </c>
      <c r="G10" s="726">
        <v>17.432500000000001</v>
      </c>
      <c r="H10" s="726">
        <v>18.966837624421299</v>
      </c>
      <c r="I10" s="726">
        <v>84.588901133244505</v>
      </c>
      <c r="J10" s="739">
        <v>9.75</v>
      </c>
      <c r="K10" s="726"/>
    </row>
    <row r="11" spans="1:11" ht="12.75" customHeight="1">
      <c r="A11" s="700">
        <v>7</v>
      </c>
      <c r="B11" s="696" t="s">
        <v>689</v>
      </c>
      <c r="C11" s="695" t="s">
        <v>47</v>
      </c>
      <c r="D11" s="696" t="s">
        <v>689</v>
      </c>
      <c r="E11" s="695" t="s">
        <v>47</v>
      </c>
      <c r="F11" s="763">
        <v>111.74768518518501</v>
      </c>
      <c r="G11" s="726">
        <v>17.372499999999999</v>
      </c>
      <c r="H11" s="726">
        <v>18.703224470486099</v>
      </c>
      <c r="I11" s="726">
        <v>84.148250503944894</v>
      </c>
      <c r="J11" s="739">
        <v>10.25</v>
      </c>
      <c r="K11" s="726"/>
    </row>
    <row r="12" spans="1:11" ht="12.75" customHeight="1">
      <c r="A12" s="700">
        <v>8</v>
      </c>
      <c r="B12" s="696" t="s">
        <v>690</v>
      </c>
      <c r="C12" s="695">
        <v>0.4</v>
      </c>
      <c r="D12" s="700" t="s">
        <v>6</v>
      </c>
      <c r="E12" s="695" t="s">
        <v>6</v>
      </c>
      <c r="F12" s="763">
        <v>114.73403742284</v>
      </c>
      <c r="G12" s="726">
        <v>17.578333333333301</v>
      </c>
      <c r="H12" s="726">
        <v>19.431767379858702</v>
      </c>
      <c r="I12" s="726">
        <v>85.361871584122795</v>
      </c>
      <c r="J12" s="739">
        <v>12.65625</v>
      </c>
      <c r="K12" s="726"/>
    </row>
    <row r="13" spans="1:11" ht="12.75" customHeight="1">
      <c r="A13" s="700">
        <v>9</v>
      </c>
      <c r="B13" s="696" t="s">
        <v>690</v>
      </c>
      <c r="C13" s="697">
        <v>0.4</v>
      </c>
      <c r="D13" s="693" t="s">
        <v>688</v>
      </c>
      <c r="E13" s="695">
        <v>0.6</v>
      </c>
      <c r="F13" s="763">
        <v>114.583333333333</v>
      </c>
      <c r="G13" s="726">
        <v>17.397500000000001</v>
      </c>
      <c r="H13" s="726">
        <v>19.2041385300926</v>
      </c>
      <c r="I13" s="726">
        <v>83.142282427559493</v>
      </c>
      <c r="J13" s="739">
        <v>10.75</v>
      </c>
      <c r="K13" s="726"/>
    </row>
    <row r="14" spans="1:11" ht="12.75" customHeight="1">
      <c r="A14" s="700">
        <v>10</v>
      </c>
      <c r="B14" s="698" t="s">
        <v>691</v>
      </c>
      <c r="C14" s="754" t="s">
        <v>362</v>
      </c>
      <c r="D14" s="701" t="s">
        <v>6</v>
      </c>
      <c r="E14" s="755" t="s">
        <v>6</v>
      </c>
      <c r="F14" s="764">
        <v>113.049768518519</v>
      </c>
      <c r="G14" s="765">
        <v>17.7075</v>
      </c>
      <c r="H14" s="765">
        <v>19.285143900463002</v>
      </c>
      <c r="I14" s="765">
        <v>85.463885655747205</v>
      </c>
      <c r="J14" s="766">
        <v>10.75</v>
      </c>
      <c r="K14" s="726"/>
    </row>
    <row r="15" spans="1:11" ht="12.75" customHeight="1">
      <c r="A15" s="691" t="s">
        <v>633</v>
      </c>
      <c r="B15" s="752"/>
      <c r="C15" s="756"/>
      <c r="D15" s="756"/>
      <c r="E15" s="756"/>
      <c r="F15" s="757">
        <v>65.176632794966594</v>
      </c>
      <c r="G15" s="757">
        <v>26.3194314648361</v>
      </c>
      <c r="H15" s="757">
        <v>56.326619680663299</v>
      </c>
      <c r="I15" s="757">
        <v>28.536796389580498</v>
      </c>
      <c r="J15" s="758">
        <v>35.887727759914199</v>
      </c>
      <c r="K15" s="705"/>
    </row>
    <row r="16" spans="1:11" ht="12.75" customHeight="1">
      <c r="A16" s="700" t="s">
        <v>256</v>
      </c>
      <c r="B16" s="700"/>
      <c r="C16" s="597"/>
      <c r="D16" s="597"/>
      <c r="E16" s="597"/>
      <c r="F16" s="705">
        <v>3.4081090197102202</v>
      </c>
      <c r="G16" s="705">
        <v>1.8867870747631901</v>
      </c>
      <c r="H16" s="705">
        <v>4.1595676508620096</v>
      </c>
      <c r="I16" s="705">
        <v>1.8772104969555801</v>
      </c>
      <c r="J16" s="744">
        <v>16.2468849812016</v>
      </c>
      <c r="K16" s="705"/>
    </row>
    <row r="17" spans="1:11" ht="12.75" customHeight="1">
      <c r="A17" s="700" t="s">
        <v>257</v>
      </c>
      <c r="B17" s="700"/>
      <c r="C17" s="597"/>
      <c r="D17" s="597"/>
      <c r="E17" s="597"/>
      <c r="F17" s="705">
        <v>5.6008129006348497</v>
      </c>
      <c r="G17" s="705">
        <v>0.48212186484331998</v>
      </c>
      <c r="H17" s="705">
        <v>1.1554333913564201</v>
      </c>
      <c r="I17" s="705">
        <v>2.2999864945184001</v>
      </c>
      <c r="J17" s="744">
        <v>2.5845612490324199</v>
      </c>
      <c r="K17" s="705"/>
    </row>
    <row r="18" spans="1:11" ht="12.75" customHeight="1">
      <c r="A18" s="701" t="s">
        <v>634</v>
      </c>
      <c r="B18" s="701"/>
      <c r="C18" s="595"/>
      <c r="D18" s="595"/>
      <c r="E18" s="595"/>
      <c r="F18" s="706">
        <v>1.60853522636395E-2</v>
      </c>
      <c r="G18" s="706">
        <v>0.62642934758269397</v>
      </c>
      <c r="H18" s="706">
        <v>3.27096456179546E-2</v>
      </c>
      <c r="I18" s="706">
        <v>0.43188972963903399</v>
      </c>
      <c r="J18" s="759">
        <v>0.19633808129043501</v>
      </c>
      <c r="K18" s="708"/>
    </row>
    <row r="19" spans="1:11" ht="12.75" customHeight="1">
      <c r="A19" s="700"/>
      <c r="B19" s="597"/>
      <c r="C19" s="597"/>
      <c r="D19" s="597"/>
      <c r="E19" s="597"/>
      <c r="F19" s="708"/>
      <c r="G19" s="708"/>
      <c r="H19" s="708"/>
      <c r="I19" s="708"/>
      <c r="J19" s="708"/>
      <c r="K19" s="708"/>
    </row>
    <row r="20" spans="1:11" ht="12.75" customHeight="1">
      <c r="A20" s="700"/>
      <c r="B20" s="597"/>
      <c r="C20" s="597"/>
      <c r="D20" s="597"/>
      <c r="E20" s="597"/>
      <c r="F20" s="708"/>
      <c r="G20" s="708"/>
      <c r="H20" s="708"/>
      <c r="I20" s="708"/>
      <c r="J20" s="708"/>
      <c r="K20" s="708"/>
    </row>
    <row r="21" spans="1:11" ht="12.75" customHeight="1">
      <c r="A21" s="700"/>
      <c r="B21" s="597" t="s">
        <v>692</v>
      </c>
      <c r="C21" s="597"/>
      <c r="D21" s="597"/>
      <c r="E21" s="597"/>
      <c r="F21" s="708"/>
      <c r="G21" s="708"/>
      <c r="H21" s="708"/>
      <c r="I21" s="708"/>
      <c r="J21" s="708"/>
      <c r="K21" s="708"/>
    </row>
    <row r="22" spans="1:11" ht="12.75" customHeight="1">
      <c r="A22" s="700"/>
      <c r="B22" s="690" t="s">
        <v>7</v>
      </c>
      <c r="C22" s="687"/>
      <c r="D22" s="690" t="s">
        <v>9</v>
      </c>
      <c r="E22" s="687"/>
      <c r="F22" s="747"/>
      <c r="G22" s="748"/>
      <c r="H22" s="748"/>
      <c r="I22" s="748"/>
      <c r="J22" s="749"/>
      <c r="K22" s="730"/>
    </row>
    <row r="23" spans="1:11" s="598" customFormat="1" ht="12.75" customHeight="1">
      <c r="A23" s="688" t="s">
        <v>475</v>
      </c>
      <c r="B23" s="688" t="s">
        <v>686</v>
      </c>
      <c r="C23" s="689" t="s">
        <v>687</v>
      </c>
      <c r="D23" s="688" t="s">
        <v>686</v>
      </c>
      <c r="E23" s="689" t="s">
        <v>687</v>
      </c>
      <c r="F23" s="717" t="s">
        <v>194</v>
      </c>
      <c r="G23" s="703" t="s">
        <v>699</v>
      </c>
      <c r="H23" s="703" t="s">
        <v>700</v>
      </c>
      <c r="I23" s="703" t="s">
        <v>698</v>
      </c>
      <c r="J23" s="751" t="s">
        <v>701</v>
      </c>
      <c r="K23" s="731"/>
    </row>
    <row r="24" spans="1:11" ht="12.75" customHeight="1">
      <c r="A24" s="700">
        <v>1</v>
      </c>
      <c r="B24" s="691" t="s">
        <v>6</v>
      </c>
      <c r="C24" s="692" t="s">
        <v>6</v>
      </c>
      <c r="D24" s="691" t="s">
        <v>6</v>
      </c>
      <c r="E24" s="692" t="s">
        <v>6</v>
      </c>
      <c r="F24" s="760">
        <v>90.306712962963005</v>
      </c>
      <c r="G24" s="761">
        <v>16.510000000000002</v>
      </c>
      <c r="H24" s="761">
        <v>14.365495057870399</v>
      </c>
      <c r="I24" s="761">
        <v>90.939496600471202</v>
      </c>
      <c r="J24" s="762">
        <v>20.5</v>
      </c>
      <c r="K24" s="726"/>
    </row>
    <row r="25" spans="1:11" ht="12.75" customHeight="1">
      <c r="A25" s="700">
        <v>2</v>
      </c>
      <c r="B25" s="693" t="s">
        <v>688</v>
      </c>
      <c r="C25" s="694">
        <v>0.3</v>
      </c>
      <c r="D25" s="700" t="s">
        <v>6</v>
      </c>
      <c r="E25" s="695" t="s">
        <v>6</v>
      </c>
      <c r="F25" s="763">
        <v>93.314620853683394</v>
      </c>
      <c r="G25" s="726">
        <v>16.5632348901099</v>
      </c>
      <c r="H25" s="726">
        <v>14.892521456095601</v>
      </c>
      <c r="I25" s="726">
        <v>91.981978712663206</v>
      </c>
      <c r="J25" s="739">
        <v>20.827609890109901</v>
      </c>
      <c r="K25" s="726"/>
    </row>
    <row r="26" spans="1:11" ht="12.75" customHeight="1">
      <c r="A26" s="700">
        <v>3</v>
      </c>
      <c r="B26" s="693" t="s">
        <v>688</v>
      </c>
      <c r="C26" s="694">
        <v>0.3</v>
      </c>
      <c r="D26" s="693" t="s">
        <v>688</v>
      </c>
      <c r="E26" s="694">
        <v>0.3</v>
      </c>
      <c r="F26" s="763">
        <v>94.068287037036995</v>
      </c>
      <c r="G26" s="726">
        <v>16.57</v>
      </c>
      <c r="H26" s="726">
        <v>15.0158017997685</v>
      </c>
      <c r="I26" s="726">
        <v>90.930965226464707</v>
      </c>
      <c r="J26" s="739">
        <v>18.5</v>
      </c>
      <c r="K26" s="726"/>
    </row>
    <row r="27" spans="1:11" ht="12.75" customHeight="1">
      <c r="A27" s="700">
        <v>4</v>
      </c>
      <c r="B27" s="693" t="s">
        <v>688</v>
      </c>
      <c r="C27" s="695">
        <v>0.6</v>
      </c>
      <c r="D27" s="700" t="s">
        <v>6</v>
      </c>
      <c r="E27" s="695" t="s">
        <v>6</v>
      </c>
      <c r="F27" s="763">
        <v>92.571209172771702</v>
      </c>
      <c r="G27" s="726">
        <v>16.745157967032998</v>
      </c>
      <c r="H27" s="726">
        <v>14.936254679920401</v>
      </c>
      <c r="I27" s="726">
        <v>90.373701579146996</v>
      </c>
      <c r="J27" s="739">
        <v>16.904532967032999</v>
      </c>
      <c r="K27" s="726"/>
    </row>
    <row r="28" spans="1:11" ht="12.75" customHeight="1">
      <c r="A28" s="700">
        <v>5</v>
      </c>
      <c r="B28" s="693" t="s">
        <v>688</v>
      </c>
      <c r="C28" s="695">
        <v>0.6</v>
      </c>
      <c r="D28" s="693" t="s">
        <v>688</v>
      </c>
      <c r="E28" s="695">
        <v>0.6</v>
      </c>
      <c r="F28" s="763">
        <v>98.5243055555555</v>
      </c>
      <c r="G28" s="726">
        <v>16.75</v>
      </c>
      <c r="H28" s="726">
        <v>15.899169043692099</v>
      </c>
      <c r="I28" s="726">
        <v>91.611010176939502</v>
      </c>
      <c r="J28" s="739">
        <v>17.25</v>
      </c>
      <c r="K28" s="726"/>
    </row>
    <row r="29" spans="1:11" ht="12.75" customHeight="1">
      <c r="A29" s="700">
        <v>6</v>
      </c>
      <c r="B29" s="696" t="s">
        <v>689</v>
      </c>
      <c r="C29" s="697" t="s">
        <v>48</v>
      </c>
      <c r="D29" s="696" t="s">
        <v>689</v>
      </c>
      <c r="E29" s="697" t="s">
        <v>48</v>
      </c>
      <c r="F29" s="763">
        <v>94.849537037036995</v>
      </c>
      <c r="G29" s="726">
        <v>16.8475</v>
      </c>
      <c r="H29" s="726">
        <v>15.3965459982639</v>
      </c>
      <c r="I29" s="726">
        <v>91.391997480417899</v>
      </c>
      <c r="J29" s="739">
        <v>17</v>
      </c>
      <c r="K29" s="726"/>
    </row>
    <row r="30" spans="1:11" ht="12.75" customHeight="1">
      <c r="A30" s="700">
        <v>7</v>
      </c>
      <c r="B30" s="696" t="s">
        <v>689</v>
      </c>
      <c r="C30" s="695" t="s">
        <v>47</v>
      </c>
      <c r="D30" s="696" t="s">
        <v>689</v>
      </c>
      <c r="E30" s="695" t="s">
        <v>47</v>
      </c>
      <c r="F30" s="763">
        <v>93.4895833333333</v>
      </c>
      <c r="G30" s="726">
        <v>17.037500000000001</v>
      </c>
      <c r="H30" s="726">
        <v>15.348120086805601</v>
      </c>
      <c r="I30" s="726">
        <v>91.834995955164302</v>
      </c>
      <c r="J30" s="739">
        <v>13</v>
      </c>
      <c r="K30" s="726"/>
    </row>
    <row r="31" spans="1:11" ht="12.75" customHeight="1">
      <c r="A31" s="700">
        <v>8</v>
      </c>
      <c r="B31" s="696" t="s">
        <v>690</v>
      </c>
      <c r="C31" s="695">
        <v>0.4</v>
      </c>
      <c r="D31" s="700" t="s">
        <v>6</v>
      </c>
      <c r="E31" s="695" t="s">
        <v>6</v>
      </c>
      <c r="F31" s="763">
        <v>93.6631944444444</v>
      </c>
      <c r="G31" s="726">
        <v>16.68</v>
      </c>
      <c r="H31" s="726">
        <v>15.0575060720486</v>
      </c>
      <c r="I31" s="726">
        <v>91.716506462657094</v>
      </c>
      <c r="J31" s="739">
        <v>20.25</v>
      </c>
      <c r="K31" s="726"/>
    </row>
    <row r="32" spans="1:11" ht="12.75" customHeight="1">
      <c r="A32" s="700">
        <v>9</v>
      </c>
      <c r="B32" s="696" t="s">
        <v>690</v>
      </c>
      <c r="C32" s="697">
        <v>0.4</v>
      </c>
      <c r="D32" s="693" t="s">
        <v>688</v>
      </c>
      <c r="E32" s="695">
        <v>0.6</v>
      </c>
      <c r="F32" s="763">
        <v>96.4409722222222</v>
      </c>
      <c r="G32" s="726">
        <v>16.6875</v>
      </c>
      <c r="H32" s="726">
        <v>15.504621927083299</v>
      </c>
      <c r="I32" s="726">
        <v>91.417748635160095</v>
      </c>
      <c r="J32" s="739">
        <v>18.25</v>
      </c>
      <c r="K32" s="726"/>
    </row>
    <row r="33" spans="1:11" ht="12.75" customHeight="1">
      <c r="A33" s="700">
        <v>10</v>
      </c>
      <c r="B33" s="698" t="s">
        <v>691</v>
      </c>
      <c r="C33" s="699" t="s">
        <v>362</v>
      </c>
      <c r="D33" s="701" t="s">
        <v>6</v>
      </c>
      <c r="E33" s="702" t="s">
        <v>6</v>
      </c>
      <c r="F33" s="764">
        <v>90.133101851851805</v>
      </c>
      <c r="G33" s="765">
        <v>16.765000000000001</v>
      </c>
      <c r="H33" s="765">
        <v>14.558816760706</v>
      </c>
      <c r="I33" s="765">
        <v>91.668869261446901</v>
      </c>
      <c r="J33" s="766">
        <v>17</v>
      </c>
      <c r="K33" s="726"/>
    </row>
    <row r="34" spans="1:11" ht="12.75" customHeight="1">
      <c r="A34" s="691" t="s">
        <v>633</v>
      </c>
      <c r="B34" s="684"/>
      <c r="C34" s="684"/>
      <c r="D34" s="684"/>
      <c r="E34" s="684"/>
      <c r="F34" s="757">
        <v>56.144726532165102</v>
      </c>
      <c r="G34" s="757">
        <v>55.822567940002699</v>
      </c>
      <c r="H34" s="757">
        <v>60.111743148515998</v>
      </c>
      <c r="I34" s="757">
        <v>38.907129421974297</v>
      </c>
      <c r="J34" s="758">
        <v>68.268128542679506</v>
      </c>
      <c r="K34" s="705"/>
    </row>
    <row r="35" spans="1:11" ht="12.75" customHeight="1">
      <c r="A35" s="700" t="s">
        <v>256</v>
      </c>
      <c r="B35" s="597"/>
      <c r="C35" s="597"/>
      <c r="D35" s="597"/>
      <c r="E35" s="597"/>
      <c r="F35" s="705">
        <v>3.1355975588377198</v>
      </c>
      <c r="G35" s="705">
        <v>1.02077787930634</v>
      </c>
      <c r="H35" s="705">
        <v>3.24288483343472</v>
      </c>
      <c r="I35" s="705">
        <v>0.92770926427548595</v>
      </c>
      <c r="J35" s="744">
        <v>10.337023636607899</v>
      </c>
      <c r="K35" s="705"/>
    </row>
    <row r="36" spans="1:11" ht="12.75" customHeight="1">
      <c r="A36" s="700" t="s">
        <v>257</v>
      </c>
      <c r="B36" s="597"/>
      <c r="C36" s="597"/>
      <c r="D36" s="597"/>
      <c r="E36" s="597"/>
      <c r="F36" s="705">
        <v>4.2829457437213101</v>
      </c>
      <c r="G36" s="705">
        <v>0.24861457248780999</v>
      </c>
      <c r="H36" s="705">
        <v>0.713628376204827</v>
      </c>
      <c r="I36" s="705">
        <v>1.23490242906179</v>
      </c>
      <c r="J36" s="744">
        <v>2.6944681101663299</v>
      </c>
      <c r="K36" s="705"/>
    </row>
    <row r="37" spans="1:11" ht="12.75" customHeight="1">
      <c r="A37" s="701" t="s">
        <v>634</v>
      </c>
      <c r="B37" s="595"/>
      <c r="C37" s="595"/>
      <c r="D37" s="595"/>
      <c r="E37" s="595"/>
      <c r="F37" s="706">
        <v>1.54739228452685E-2</v>
      </c>
      <c r="G37" s="706">
        <v>1.08714031395943E-2</v>
      </c>
      <c r="H37" s="706">
        <v>7.2338817637088298E-3</v>
      </c>
      <c r="I37" s="706">
        <v>0.37232883349755802</v>
      </c>
      <c r="J37" s="759">
        <v>1.91454834888464E-4</v>
      </c>
      <c r="K37" s="708"/>
    </row>
    <row r="38" spans="1:11" ht="12.75" customHeight="1">
      <c r="A38" s="700"/>
      <c r="B38" s="597"/>
      <c r="C38" s="597"/>
      <c r="D38" s="597"/>
      <c r="E38" s="597"/>
      <c r="F38" s="708"/>
      <c r="G38" s="708"/>
      <c r="H38" s="708"/>
      <c r="I38" s="708"/>
      <c r="J38" s="708"/>
      <c r="K38" s="708"/>
    </row>
    <row r="39" spans="1:11" ht="12.75" customHeight="1">
      <c r="A39" s="700"/>
      <c r="B39" s="597"/>
      <c r="C39" s="597"/>
      <c r="D39" s="597"/>
      <c r="E39" s="597"/>
      <c r="F39" s="730"/>
      <c r="G39" s="730"/>
      <c r="H39" s="730"/>
      <c r="I39" s="730"/>
      <c r="J39" s="730"/>
      <c r="K39" s="730"/>
    </row>
    <row r="40" spans="1:11" ht="12.75" customHeight="1">
      <c r="A40" s="700"/>
      <c r="B40" s="597" t="s">
        <v>692</v>
      </c>
      <c r="C40" s="597"/>
      <c r="D40" s="597"/>
      <c r="E40" s="597"/>
      <c r="F40" s="730"/>
      <c r="G40" s="730"/>
      <c r="H40" s="730"/>
      <c r="I40" s="730"/>
      <c r="J40" s="730"/>
      <c r="K40" s="730"/>
    </row>
    <row r="41" spans="1:11" ht="12.75" customHeight="1">
      <c r="A41" s="700"/>
      <c r="B41" s="690" t="s">
        <v>7</v>
      </c>
      <c r="C41" s="687"/>
      <c r="D41" s="690" t="s">
        <v>9</v>
      </c>
      <c r="E41" s="687"/>
      <c r="F41" s="747"/>
      <c r="G41" s="748"/>
      <c r="H41" s="748"/>
      <c r="I41" s="748"/>
      <c r="J41" s="749"/>
      <c r="K41" s="730"/>
    </row>
    <row r="42" spans="1:11" s="598" customFormat="1" ht="12.75" customHeight="1">
      <c r="A42" s="688" t="s">
        <v>477</v>
      </c>
      <c r="B42" s="688" t="s">
        <v>686</v>
      </c>
      <c r="C42" s="689" t="s">
        <v>687</v>
      </c>
      <c r="D42" s="688" t="s">
        <v>686</v>
      </c>
      <c r="E42" s="689" t="s">
        <v>687</v>
      </c>
      <c r="F42" s="717" t="s">
        <v>194</v>
      </c>
      <c r="G42" s="703" t="s">
        <v>699</v>
      </c>
      <c r="H42" s="703" t="s">
        <v>700</v>
      </c>
      <c r="I42" s="703" t="s">
        <v>698</v>
      </c>
      <c r="J42" s="751" t="s">
        <v>701</v>
      </c>
      <c r="K42" s="731"/>
    </row>
    <row r="43" spans="1:11" ht="12.75" customHeight="1">
      <c r="A43" s="700">
        <v>1</v>
      </c>
      <c r="B43" s="691" t="s">
        <v>6</v>
      </c>
      <c r="C43" s="692" t="s">
        <v>6</v>
      </c>
      <c r="D43" s="691" t="s">
        <v>6</v>
      </c>
      <c r="E43" s="692" t="s">
        <v>6</v>
      </c>
      <c r="F43" s="760">
        <v>103.790509259259</v>
      </c>
      <c r="G43" s="761">
        <v>16.0075</v>
      </c>
      <c r="H43" s="761">
        <v>16.0077551591435</v>
      </c>
      <c r="I43" s="761">
        <v>84.460252295343693</v>
      </c>
      <c r="J43" s="762">
        <v>18</v>
      </c>
      <c r="K43" s="726"/>
    </row>
    <row r="44" spans="1:11" ht="12.75" customHeight="1">
      <c r="A44" s="700">
        <v>2</v>
      </c>
      <c r="B44" s="693" t="s">
        <v>688</v>
      </c>
      <c r="C44" s="694">
        <v>0.3</v>
      </c>
      <c r="D44" s="700" t="s">
        <v>6</v>
      </c>
      <c r="E44" s="695" t="s">
        <v>6</v>
      </c>
      <c r="F44" s="763">
        <v>106.97337962963</v>
      </c>
      <c r="G44" s="726">
        <v>16.3325</v>
      </c>
      <c r="H44" s="726">
        <v>16.827003373842601</v>
      </c>
      <c r="I44" s="726">
        <v>83.442177347492006</v>
      </c>
      <c r="J44" s="739">
        <v>15</v>
      </c>
      <c r="K44" s="726"/>
    </row>
    <row r="45" spans="1:11" ht="12.75" customHeight="1">
      <c r="A45" s="700">
        <v>3</v>
      </c>
      <c r="B45" s="693" t="s">
        <v>688</v>
      </c>
      <c r="C45" s="694">
        <v>0.3</v>
      </c>
      <c r="D45" s="693" t="s">
        <v>688</v>
      </c>
      <c r="E45" s="694">
        <v>0.3</v>
      </c>
      <c r="F45" s="763">
        <v>106.799768518519</v>
      </c>
      <c r="G45" s="726">
        <v>16.745000000000001</v>
      </c>
      <c r="H45" s="726">
        <v>17.233541270254602</v>
      </c>
      <c r="I45" s="726">
        <v>85.799206776413001</v>
      </c>
      <c r="J45" s="739">
        <v>13.25</v>
      </c>
      <c r="K45" s="726"/>
    </row>
    <row r="46" spans="1:11" ht="12.75" customHeight="1">
      <c r="A46" s="700">
        <v>4</v>
      </c>
      <c r="B46" s="693" t="s">
        <v>688</v>
      </c>
      <c r="C46" s="695">
        <v>0.6</v>
      </c>
      <c r="D46" s="700" t="s">
        <v>6</v>
      </c>
      <c r="E46" s="695" t="s">
        <v>6</v>
      </c>
      <c r="F46" s="763">
        <v>105.49768518518501</v>
      </c>
      <c r="G46" s="726">
        <v>16.237500000000001</v>
      </c>
      <c r="H46" s="726">
        <v>16.5055523408565</v>
      </c>
      <c r="I46" s="726">
        <v>83.293600562800094</v>
      </c>
      <c r="J46" s="739">
        <v>14.25</v>
      </c>
      <c r="K46" s="726"/>
    </row>
    <row r="47" spans="1:11" ht="12.75" customHeight="1">
      <c r="A47" s="700">
        <v>5</v>
      </c>
      <c r="B47" s="693" t="s">
        <v>688</v>
      </c>
      <c r="C47" s="695">
        <v>0.6</v>
      </c>
      <c r="D47" s="693" t="s">
        <v>688</v>
      </c>
      <c r="E47" s="695">
        <v>0.6</v>
      </c>
      <c r="F47" s="763">
        <v>112.991898148148</v>
      </c>
      <c r="G47" s="726">
        <v>16.737500000000001</v>
      </c>
      <c r="H47" s="726">
        <v>18.2159795095486</v>
      </c>
      <c r="I47" s="726">
        <v>85.091507918363703</v>
      </c>
      <c r="J47" s="739">
        <v>13.75</v>
      </c>
      <c r="K47" s="726"/>
    </row>
    <row r="48" spans="1:11" ht="12.75" customHeight="1">
      <c r="A48" s="700">
        <v>6</v>
      </c>
      <c r="B48" s="696" t="s">
        <v>689</v>
      </c>
      <c r="C48" s="697" t="s">
        <v>48</v>
      </c>
      <c r="D48" s="696" t="s">
        <v>689</v>
      </c>
      <c r="E48" s="697" t="s">
        <v>48</v>
      </c>
      <c r="F48" s="763">
        <v>109.085648148148</v>
      </c>
      <c r="G48" s="726">
        <v>16.592500000000001</v>
      </c>
      <c r="H48" s="726">
        <v>17.447401469907401</v>
      </c>
      <c r="I48" s="726">
        <v>82.963036510642198</v>
      </c>
      <c r="J48" s="739">
        <v>11.75</v>
      </c>
      <c r="K48" s="726"/>
    </row>
    <row r="49" spans="1:11" ht="12.75" customHeight="1">
      <c r="A49" s="700">
        <v>7</v>
      </c>
      <c r="B49" s="696" t="s">
        <v>689</v>
      </c>
      <c r="C49" s="695" t="s">
        <v>47</v>
      </c>
      <c r="D49" s="696" t="s">
        <v>689</v>
      </c>
      <c r="E49" s="695" t="s">
        <v>47</v>
      </c>
      <c r="F49" s="763">
        <v>115.075231481481</v>
      </c>
      <c r="G49" s="726">
        <v>16.765000000000001</v>
      </c>
      <c r="H49" s="726">
        <v>18.594989631076398</v>
      </c>
      <c r="I49" s="726">
        <v>83.160668173881703</v>
      </c>
      <c r="J49" s="739">
        <v>14</v>
      </c>
      <c r="K49" s="726"/>
    </row>
    <row r="50" spans="1:11" ht="12.75" customHeight="1">
      <c r="A50" s="700">
        <v>8</v>
      </c>
      <c r="B50" s="696" t="s">
        <v>690</v>
      </c>
      <c r="C50" s="695">
        <v>0.4</v>
      </c>
      <c r="D50" s="700" t="s">
        <v>6</v>
      </c>
      <c r="E50" s="695" t="s">
        <v>6</v>
      </c>
      <c r="F50" s="763">
        <v>108.246527777778</v>
      </c>
      <c r="G50" s="726">
        <v>16.3475</v>
      </c>
      <c r="H50" s="726">
        <v>17.042260313946802</v>
      </c>
      <c r="I50" s="726">
        <v>84.810482970187493</v>
      </c>
      <c r="J50" s="739">
        <v>14.25</v>
      </c>
      <c r="K50" s="726"/>
    </row>
    <row r="51" spans="1:11" ht="12.75" customHeight="1">
      <c r="A51" s="700">
        <v>9</v>
      </c>
      <c r="B51" s="696" t="s">
        <v>690</v>
      </c>
      <c r="C51" s="697">
        <v>0.4</v>
      </c>
      <c r="D51" s="693" t="s">
        <v>688</v>
      </c>
      <c r="E51" s="695">
        <v>0.6</v>
      </c>
      <c r="F51" s="763">
        <v>112.991898148148</v>
      </c>
      <c r="G51" s="726">
        <v>16.607500000000002</v>
      </c>
      <c r="H51" s="726">
        <v>18.079441857638901</v>
      </c>
      <c r="I51" s="726">
        <v>84.746512500064398</v>
      </c>
      <c r="J51" s="739">
        <v>15.25</v>
      </c>
      <c r="K51" s="726"/>
    </row>
    <row r="52" spans="1:11" ht="12.75" customHeight="1">
      <c r="A52" s="700">
        <v>10</v>
      </c>
      <c r="B52" s="698" t="s">
        <v>691</v>
      </c>
      <c r="C52" s="699" t="s">
        <v>362</v>
      </c>
      <c r="D52" s="701" t="s">
        <v>6</v>
      </c>
      <c r="E52" s="702" t="s">
        <v>6</v>
      </c>
      <c r="F52" s="764">
        <v>109.982638888889</v>
      </c>
      <c r="G52" s="765">
        <v>16.307500000000001</v>
      </c>
      <c r="H52" s="765">
        <v>17.280681957465301</v>
      </c>
      <c r="I52" s="765">
        <v>83.245720268439896</v>
      </c>
      <c r="J52" s="766">
        <v>15.25</v>
      </c>
      <c r="K52" s="726"/>
    </row>
    <row r="53" spans="1:11" ht="12.75" customHeight="1">
      <c r="A53" s="691" t="s">
        <v>633</v>
      </c>
      <c r="B53" s="684"/>
      <c r="C53" s="684"/>
      <c r="D53" s="684"/>
      <c r="E53" s="684"/>
      <c r="F53" s="757">
        <v>49.421233101098601</v>
      </c>
      <c r="G53" s="757">
        <v>58.177485290746702</v>
      </c>
      <c r="H53" s="757">
        <v>61.422851497578499</v>
      </c>
      <c r="I53" s="757">
        <v>37.398616690098301</v>
      </c>
      <c r="J53" s="758">
        <v>44.573768725078097</v>
      </c>
      <c r="K53" s="705"/>
    </row>
    <row r="54" spans="1:11" ht="12.75" customHeight="1">
      <c r="A54" s="700" t="s">
        <v>256</v>
      </c>
      <c r="B54" s="597"/>
      <c r="C54" s="597"/>
      <c r="D54" s="597"/>
      <c r="E54" s="597"/>
      <c r="F54" s="705">
        <v>4.3921446652011902</v>
      </c>
      <c r="G54" s="705">
        <v>1.546597740108</v>
      </c>
      <c r="H54" s="705">
        <v>4.5651163239887698</v>
      </c>
      <c r="I54" s="705">
        <v>2.3227219516836302</v>
      </c>
      <c r="J54" s="744">
        <v>15.0757112966478</v>
      </c>
      <c r="K54" s="705"/>
    </row>
    <row r="55" spans="1:11" ht="12.75" customHeight="1">
      <c r="A55" s="700" t="s">
        <v>257</v>
      </c>
      <c r="B55" s="597"/>
      <c r="C55" s="597"/>
      <c r="D55" s="597"/>
      <c r="E55" s="597"/>
      <c r="F55" s="705">
        <v>6.9556375766152501</v>
      </c>
      <c r="G55" s="705">
        <v>0.369556281180552</v>
      </c>
      <c r="H55" s="705">
        <v>1.1474898739180399</v>
      </c>
      <c r="I55" s="705">
        <v>2.8344080799911402</v>
      </c>
      <c r="J55" s="744">
        <v>3.1663487173714802</v>
      </c>
      <c r="K55" s="705"/>
    </row>
    <row r="56" spans="1:11" ht="12.75" customHeight="1">
      <c r="A56" s="701" t="s">
        <v>634</v>
      </c>
      <c r="B56" s="595"/>
      <c r="C56" s="595"/>
      <c r="D56" s="595"/>
      <c r="E56" s="595"/>
      <c r="F56" s="706">
        <v>4.6368316998067399E-2</v>
      </c>
      <c r="G56" s="706">
        <v>2.1131340479976198E-3</v>
      </c>
      <c r="H56" s="706">
        <v>2.1466563047262601E-3</v>
      </c>
      <c r="I56" s="706">
        <v>0.43686671606446997</v>
      </c>
      <c r="J56" s="759">
        <v>5.3809544792122098E-2</v>
      </c>
      <c r="K56" s="708"/>
    </row>
    <row r="57" spans="1:11" ht="12.75" customHeight="1">
      <c r="A57" s="700"/>
      <c r="B57" s="597"/>
      <c r="C57" s="597"/>
      <c r="D57" s="597"/>
      <c r="E57" s="597"/>
      <c r="F57" s="730"/>
      <c r="G57" s="730"/>
      <c r="H57" s="730"/>
      <c r="I57" s="730"/>
      <c r="J57" s="730"/>
      <c r="K57" s="730"/>
    </row>
    <row r="58" spans="1:11" ht="12.75" customHeight="1">
      <c r="A58" s="700"/>
      <c r="B58" s="597"/>
      <c r="C58" s="597"/>
      <c r="D58" s="597"/>
      <c r="E58" s="597"/>
      <c r="F58" s="730"/>
      <c r="G58" s="730"/>
      <c r="H58" s="730"/>
      <c r="I58" s="730"/>
      <c r="J58" s="730"/>
      <c r="K58" s="730"/>
    </row>
    <row r="59" spans="1:11" ht="12.75" customHeight="1">
      <c r="A59" s="700"/>
      <c r="B59" s="597" t="s">
        <v>692</v>
      </c>
      <c r="C59" s="597"/>
      <c r="D59" s="597"/>
      <c r="E59" s="597"/>
      <c r="F59" s="730"/>
      <c r="G59" s="730"/>
      <c r="H59" s="730"/>
      <c r="I59" s="730"/>
      <c r="J59" s="730"/>
      <c r="K59" s="730"/>
    </row>
    <row r="60" spans="1:11" ht="12.75" customHeight="1">
      <c r="A60" s="700"/>
      <c r="B60" s="690" t="s">
        <v>7</v>
      </c>
      <c r="C60" s="687"/>
      <c r="D60" s="690" t="s">
        <v>9</v>
      </c>
      <c r="E60" s="687"/>
      <c r="F60" s="747"/>
      <c r="G60" s="748"/>
      <c r="H60" s="748"/>
      <c r="I60" s="748"/>
      <c r="J60" s="749"/>
      <c r="K60" s="730"/>
    </row>
    <row r="61" spans="1:11" s="598" customFormat="1" ht="12.75" customHeight="1">
      <c r="A61" s="688" t="s">
        <v>607</v>
      </c>
      <c r="B61" s="688" t="s">
        <v>686</v>
      </c>
      <c r="C61" s="689" t="s">
        <v>687</v>
      </c>
      <c r="D61" s="688" t="s">
        <v>686</v>
      </c>
      <c r="E61" s="689" t="s">
        <v>687</v>
      </c>
      <c r="F61" s="717" t="s">
        <v>194</v>
      </c>
      <c r="G61" s="703" t="s">
        <v>699</v>
      </c>
      <c r="H61" s="703" t="s">
        <v>700</v>
      </c>
      <c r="I61" s="703" t="s">
        <v>698</v>
      </c>
      <c r="J61" s="751" t="s">
        <v>701</v>
      </c>
      <c r="K61" s="731"/>
    </row>
    <row r="62" spans="1:11" ht="12.75" customHeight="1">
      <c r="A62" s="700">
        <v>1</v>
      </c>
      <c r="B62" s="691" t="s">
        <v>6</v>
      </c>
      <c r="C62" s="692" t="s">
        <v>6</v>
      </c>
      <c r="D62" s="691" t="s">
        <v>6</v>
      </c>
      <c r="E62" s="692" t="s">
        <v>6</v>
      </c>
      <c r="F62" s="760">
        <v>113.13657407407401</v>
      </c>
      <c r="G62" s="761">
        <v>16.177499999999998</v>
      </c>
      <c r="H62" s="761">
        <v>17.625902669270801</v>
      </c>
      <c r="I62" s="761">
        <v>92.458010332192899</v>
      </c>
      <c r="J62" s="762">
        <v>14.5</v>
      </c>
      <c r="K62" s="726"/>
    </row>
    <row r="63" spans="1:11" ht="12.75" customHeight="1">
      <c r="A63" s="700">
        <v>2</v>
      </c>
      <c r="B63" s="693" t="s">
        <v>688</v>
      </c>
      <c r="C63" s="694">
        <v>0.3</v>
      </c>
      <c r="D63" s="700" t="s">
        <v>6</v>
      </c>
      <c r="E63" s="695" t="s">
        <v>6</v>
      </c>
      <c r="F63" s="763">
        <v>113.28125</v>
      </c>
      <c r="G63" s="726">
        <v>16.48</v>
      </c>
      <c r="H63" s="726">
        <v>17.987538566261598</v>
      </c>
      <c r="I63" s="726">
        <v>92.439607262280902</v>
      </c>
      <c r="J63" s="739">
        <v>11.75</v>
      </c>
      <c r="K63" s="726"/>
    </row>
    <row r="64" spans="1:11" ht="12.75" customHeight="1">
      <c r="A64" s="700">
        <v>3</v>
      </c>
      <c r="B64" s="693" t="s">
        <v>688</v>
      </c>
      <c r="C64" s="694">
        <v>0.3</v>
      </c>
      <c r="D64" s="693" t="s">
        <v>688</v>
      </c>
      <c r="E64" s="694">
        <v>0.3</v>
      </c>
      <c r="F64" s="763">
        <v>118.80787037037</v>
      </c>
      <c r="G64" s="726">
        <v>16.427499999999998</v>
      </c>
      <c r="H64" s="726">
        <v>18.798269730902799</v>
      </c>
      <c r="I64" s="726">
        <v>92.296840059858198</v>
      </c>
      <c r="J64" s="739">
        <v>14.25</v>
      </c>
      <c r="K64" s="726"/>
    </row>
    <row r="65" spans="1:11" ht="12.75" customHeight="1">
      <c r="A65" s="700">
        <v>4</v>
      </c>
      <c r="B65" s="693" t="s">
        <v>688</v>
      </c>
      <c r="C65" s="695">
        <v>0.6</v>
      </c>
      <c r="D65" s="700" t="s">
        <v>6</v>
      </c>
      <c r="E65" s="695" t="s">
        <v>6</v>
      </c>
      <c r="F65" s="763">
        <v>123.321759259259</v>
      </c>
      <c r="G65" s="726">
        <v>16.422499999999999</v>
      </c>
      <c r="H65" s="726">
        <v>19.5173401519097</v>
      </c>
      <c r="I65" s="726">
        <v>92.204437695255905</v>
      </c>
      <c r="J65" s="739">
        <v>14.75</v>
      </c>
      <c r="K65" s="726"/>
    </row>
    <row r="66" spans="1:11" ht="12.75" customHeight="1">
      <c r="A66" s="700">
        <v>5</v>
      </c>
      <c r="B66" s="693" t="s">
        <v>688</v>
      </c>
      <c r="C66" s="695">
        <v>0.6</v>
      </c>
      <c r="D66" s="693" t="s">
        <v>688</v>
      </c>
      <c r="E66" s="695">
        <v>0.6</v>
      </c>
      <c r="F66" s="763">
        <v>127.054398148148</v>
      </c>
      <c r="G66" s="726">
        <v>16.035</v>
      </c>
      <c r="H66" s="726">
        <v>19.6121902589699</v>
      </c>
      <c r="I66" s="726">
        <v>92.382578133275899</v>
      </c>
      <c r="J66" s="739">
        <v>14.5</v>
      </c>
      <c r="K66" s="726"/>
    </row>
    <row r="67" spans="1:11" ht="12.75" customHeight="1">
      <c r="A67" s="700">
        <v>6</v>
      </c>
      <c r="B67" s="696" t="s">
        <v>689</v>
      </c>
      <c r="C67" s="697" t="s">
        <v>48</v>
      </c>
      <c r="D67" s="696" t="s">
        <v>689</v>
      </c>
      <c r="E67" s="697" t="s">
        <v>48</v>
      </c>
      <c r="F67" s="763">
        <v>125.896990740741</v>
      </c>
      <c r="G67" s="726">
        <v>16.567499999999999</v>
      </c>
      <c r="H67" s="726">
        <v>20.099156429398199</v>
      </c>
      <c r="I67" s="726">
        <v>91.702789520853599</v>
      </c>
      <c r="J67" s="739">
        <v>14</v>
      </c>
      <c r="K67" s="726"/>
    </row>
    <row r="68" spans="1:11" ht="12.75" customHeight="1">
      <c r="A68" s="700">
        <v>7</v>
      </c>
      <c r="B68" s="696" t="s">
        <v>689</v>
      </c>
      <c r="C68" s="695" t="s">
        <v>47</v>
      </c>
      <c r="D68" s="696" t="s">
        <v>689</v>
      </c>
      <c r="E68" s="695" t="s">
        <v>47</v>
      </c>
      <c r="F68" s="763">
        <v>120.428240740741</v>
      </c>
      <c r="G68" s="726">
        <v>16.785</v>
      </c>
      <c r="H68" s="726">
        <v>19.4646989279514</v>
      </c>
      <c r="I68" s="726">
        <v>92.413428059175303</v>
      </c>
      <c r="J68" s="739">
        <v>14.25</v>
      </c>
      <c r="K68" s="726"/>
    </row>
    <row r="69" spans="1:11" ht="12.75" customHeight="1">
      <c r="A69" s="700">
        <v>8</v>
      </c>
      <c r="B69" s="696" t="s">
        <v>690</v>
      </c>
      <c r="C69" s="695">
        <v>0.4</v>
      </c>
      <c r="D69" s="700" t="s">
        <v>6</v>
      </c>
      <c r="E69" s="695" t="s">
        <v>6</v>
      </c>
      <c r="F69" s="763">
        <v>113.28125</v>
      </c>
      <c r="G69" s="726">
        <v>16.399999999999999</v>
      </c>
      <c r="H69" s="726">
        <v>17.8983729976852</v>
      </c>
      <c r="I69" s="726">
        <v>92.200706747199803</v>
      </c>
      <c r="J69" s="739">
        <v>14.5</v>
      </c>
      <c r="K69" s="726"/>
    </row>
    <row r="70" spans="1:11" ht="12.75" customHeight="1">
      <c r="A70" s="700">
        <v>9</v>
      </c>
      <c r="B70" s="696" t="s">
        <v>690</v>
      </c>
      <c r="C70" s="697">
        <v>0.4</v>
      </c>
      <c r="D70" s="693" t="s">
        <v>688</v>
      </c>
      <c r="E70" s="695">
        <v>0.6</v>
      </c>
      <c r="F70" s="763">
        <v>120.94907407407401</v>
      </c>
      <c r="G70" s="726">
        <v>16.7575</v>
      </c>
      <c r="H70" s="726">
        <v>19.5198827213542</v>
      </c>
      <c r="I70" s="726">
        <v>92.435212876256301</v>
      </c>
      <c r="J70" s="739">
        <v>14.25</v>
      </c>
      <c r="K70" s="726"/>
    </row>
    <row r="71" spans="1:11" ht="12.75" customHeight="1">
      <c r="A71" s="700">
        <v>10</v>
      </c>
      <c r="B71" s="698" t="s">
        <v>691</v>
      </c>
      <c r="C71" s="699" t="s">
        <v>362</v>
      </c>
      <c r="D71" s="701" t="s">
        <v>6</v>
      </c>
      <c r="E71" s="702" t="s">
        <v>6</v>
      </c>
      <c r="F71" s="764">
        <v>121.440972222222</v>
      </c>
      <c r="G71" s="765">
        <v>16.377500000000001</v>
      </c>
      <c r="H71" s="765">
        <v>19.1554812225116</v>
      </c>
      <c r="I71" s="765">
        <v>92.414021168517607</v>
      </c>
      <c r="J71" s="766">
        <v>16</v>
      </c>
      <c r="K71" s="726"/>
    </row>
    <row r="72" spans="1:11" ht="12.75" customHeight="1">
      <c r="A72" s="691" t="s">
        <v>633</v>
      </c>
      <c r="B72" s="684"/>
      <c r="C72" s="684"/>
      <c r="D72" s="684"/>
      <c r="E72" s="684"/>
      <c r="F72" s="757">
        <v>40.741641840473697</v>
      </c>
      <c r="G72" s="757">
        <v>34.684486795041103</v>
      </c>
      <c r="H72" s="757">
        <v>44.733220234874103</v>
      </c>
      <c r="I72" s="757">
        <v>34.998949666622501</v>
      </c>
      <c r="J72" s="758">
        <v>23.0634173748157</v>
      </c>
      <c r="K72" s="705"/>
    </row>
    <row r="73" spans="1:11" ht="12.75" customHeight="1">
      <c r="A73" s="700" t="s">
        <v>256</v>
      </c>
      <c r="B73" s="597"/>
      <c r="C73" s="597"/>
      <c r="D73" s="597"/>
      <c r="E73" s="597"/>
      <c r="F73" s="705">
        <v>6.0033640404238398</v>
      </c>
      <c r="G73" s="705">
        <v>2.5126850713808602</v>
      </c>
      <c r="H73" s="705">
        <v>5.8749055096749903</v>
      </c>
      <c r="I73" s="705">
        <v>0.45695779062367597</v>
      </c>
      <c r="J73" s="744">
        <v>22.310956850844299</v>
      </c>
      <c r="K73" s="705"/>
    </row>
    <row r="74" spans="1:11" ht="12.75" customHeight="1">
      <c r="A74" s="700" t="s">
        <v>257</v>
      </c>
      <c r="B74" s="597"/>
      <c r="C74" s="597"/>
      <c r="D74" s="597"/>
      <c r="E74" s="597"/>
      <c r="F74" s="705">
        <v>10.4320158406427</v>
      </c>
      <c r="G74" s="705">
        <v>0.59948935370029699</v>
      </c>
      <c r="H74" s="705">
        <v>1.6168961057981399</v>
      </c>
      <c r="I74" s="705">
        <v>0.61194938742661098</v>
      </c>
      <c r="J74" s="744">
        <v>4.6212202933857203</v>
      </c>
      <c r="K74" s="705"/>
    </row>
    <row r="75" spans="1:11" ht="12.75" customHeight="1">
      <c r="A75" s="701" t="s">
        <v>634</v>
      </c>
      <c r="B75" s="595"/>
      <c r="C75" s="595"/>
      <c r="D75" s="595"/>
      <c r="E75" s="595"/>
      <c r="F75" s="706">
        <v>7.3981739990832407E-2</v>
      </c>
      <c r="G75" s="706">
        <v>0.31269870004797801</v>
      </c>
      <c r="H75" s="706">
        <v>4.2955265241172901E-2</v>
      </c>
      <c r="I75" s="706">
        <v>0.34856026208739799</v>
      </c>
      <c r="J75" s="759">
        <v>0.90721134055250097</v>
      </c>
      <c r="K75" s="708"/>
    </row>
    <row r="76" spans="1:11" ht="12.75" customHeight="1">
      <c r="A76" s="700"/>
      <c r="B76" s="597"/>
      <c r="C76" s="597"/>
      <c r="D76" s="597"/>
      <c r="E76" s="597"/>
      <c r="F76" s="730"/>
      <c r="G76" s="730"/>
      <c r="H76" s="730"/>
      <c r="I76" s="730"/>
      <c r="J76" s="730"/>
      <c r="K76" s="730"/>
    </row>
    <row r="77" spans="1:11" ht="12.75" customHeight="1">
      <c r="A77" s="700"/>
      <c r="B77" s="597"/>
      <c r="C77" s="597"/>
      <c r="D77" s="597"/>
      <c r="E77" s="597"/>
      <c r="F77" s="730"/>
      <c r="G77" s="730"/>
      <c r="H77" s="730"/>
      <c r="I77" s="730"/>
      <c r="J77" s="730"/>
      <c r="K77" s="730"/>
    </row>
    <row r="78" spans="1:11" ht="12.75" customHeight="1">
      <c r="A78" s="700"/>
      <c r="B78" s="597" t="s">
        <v>692</v>
      </c>
      <c r="C78" s="597"/>
      <c r="D78" s="597"/>
      <c r="E78" s="597"/>
      <c r="F78" s="730"/>
      <c r="G78" s="730"/>
      <c r="H78" s="730"/>
      <c r="I78" s="730"/>
      <c r="J78" s="730"/>
      <c r="K78" s="730"/>
    </row>
    <row r="79" spans="1:11" ht="12.75" customHeight="1">
      <c r="A79" s="700"/>
      <c r="B79" s="690" t="s">
        <v>7</v>
      </c>
      <c r="C79" s="687"/>
      <c r="D79" s="690" t="s">
        <v>9</v>
      </c>
      <c r="E79" s="687"/>
      <c r="F79" s="747"/>
      <c r="G79" s="748"/>
      <c r="H79" s="748"/>
      <c r="I79" s="748"/>
      <c r="J79" s="749"/>
      <c r="K79" s="730"/>
    </row>
    <row r="80" spans="1:11" s="598" customFormat="1" ht="12.75" customHeight="1">
      <c r="A80" s="688" t="s">
        <v>478</v>
      </c>
      <c r="B80" s="688" t="s">
        <v>686</v>
      </c>
      <c r="C80" s="689" t="s">
        <v>687</v>
      </c>
      <c r="D80" s="688" t="s">
        <v>686</v>
      </c>
      <c r="E80" s="689" t="s">
        <v>687</v>
      </c>
      <c r="F80" s="717" t="s">
        <v>194</v>
      </c>
      <c r="G80" s="703" t="s">
        <v>699</v>
      </c>
      <c r="H80" s="703" t="s">
        <v>700</v>
      </c>
      <c r="I80" s="703" t="s">
        <v>698</v>
      </c>
      <c r="J80" s="751" t="s">
        <v>701</v>
      </c>
      <c r="K80" s="731"/>
    </row>
    <row r="81" spans="1:11" ht="12.75" customHeight="1">
      <c r="A81" s="700">
        <v>1</v>
      </c>
      <c r="B81" s="691" t="s">
        <v>6</v>
      </c>
      <c r="C81" s="692" t="s">
        <v>6</v>
      </c>
      <c r="D81" s="691" t="s">
        <v>6</v>
      </c>
      <c r="E81" s="692" t="s">
        <v>6</v>
      </c>
      <c r="F81" s="760">
        <v>110.666666666667</v>
      </c>
      <c r="G81" s="761">
        <v>16.517499999999998</v>
      </c>
      <c r="H81" s="761">
        <v>17.631402313888898</v>
      </c>
      <c r="I81" s="761">
        <v>89.282557208651596</v>
      </c>
      <c r="J81" s="762">
        <v>17.5</v>
      </c>
      <c r="K81" s="726"/>
    </row>
    <row r="82" spans="1:11" ht="12.75" customHeight="1">
      <c r="A82" s="700">
        <v>2</v>
      </c>
      <c r="B82" s="693" t="s">
        <v>688</v>
      </c>
      <c r="C82" s="694">
        <v>0.3</v>
      </c>
      <c r="D82" s="700" t="s">
        <v>6</v>
      </c>
      <c r="E82" s="695" t="s">
        <v>6</v>
      </c>
      <c r="F82" s="763">
        <v>127.583333333333</v>
      </c>
      <c r="G82" s="726">
        <v>16.434999999999999</v>
      </c>
      <c r="H82" s="726">
        <v>20.195158052777799</v>
      </c>
      <c r="I82" s="726">
        <v>94.700057980148301</v>
      </c>
      <c r="J82" s="739">
        <v>15.25</v>
      </c>
      <c r="K82" s="726"/>
    </row>
    <row r="83" spans="1:11" ht="12.75" customHeight="1">
      <c r="A83" s="700">
        <v>3</v>
      </c>
      <c r="B83" s="693" t="s">
        <v>688</v>
      </c>
      <c r="C83" s="694">
        <v>0.3</v>
      </c>
      <c r="D83" s="693" t="s">
        <v>688</v>
      </c>
      <c r="E83" s="694">
        <v>0.3</v>
      </c>
      <c r="F83" s="763">
        <v>126.555555555556</v>
      </c>
      <c r="G83" s="726">
        <v>17.34</v>
      </c>
      <c r="H83" s="726">
        <v>21.162742222222199</v>
      </c>
      <c r="I83" s="726">
        <v>94.573080567353699</v>
      </c>
      <c r="J83" s="739">
        <v>13.5</v>
      </c>
      <c r="K83" s="726"/>
    </row>
    <row r="84" spans="1:11" ht="12.75" customHeight="1">
      <c r="A84" s="700">
        <v>4</v>
      </c>
      <c r="B84" s="693" t="s">
        <v>688</v>
      </c>
      <c r="C84" s="695">
        <v>0.6</v>
      </c>
      <c r="D84" s="700" t="s">
        <v>6</v>
      </c>
      <c r="E84" s="695" t="s">
        <v>6</v>
      </c>
      <c r="F84" s="763">
        <v>121.527777777778</v>
      </c>
      <c r="G84" s="726">
        <v>16.977499999999999</v>
      </c>
      <c r="H84" s="726">
        <v>19.854044259722201</v>
      </c>
      <c r="I84" s="726">
        <v>94.242561775134902</v>
      </c>
      <c r="J84" s="739">
        <v>14</v>
      </c>
      <c r="K84" s="726"/>
    </row>
    <row r="85" spans="1:11" ht="12.75" customHeight="1">
      <c r="A85" s="700">
        <v>5</v>
      </c>
      <c r="B85" s="693" t="s">
        <v>688</v>
      </c>
      <c r="C85" s="695">
        <v>0.6</v>
      </c>
      <c r="D85" s="693" t="s">
        <v>688</v>
      </c>
      <c r="E85" s="695">
        <v>0.6</v>
      </c>
      <c r="F85" s="763">
        <v>126.277777777778</v>
      </c>
      <c r="G85" s="726">
        <v>17.0625</v>
      </c>
      <c r="H85" s="726">
        <v>20.7617254930556</v>
      </c>
      <c r="I85" s="726">
        <v>94.1506477241184</v>
      </c>
      <c r="J85" s="739">
        <v>13</v>
      </c>
      <c r="K85" s="726"/>
    </row>
    <row r="86" spans="1:11" ht="12.75" customHeight="1">
      <c r="A86" s="700">
        <v>6</v>
      </c>
      <c r="B86" s="696" t="s">
        <v>689</v>
      </c>
      <c r="C86" s="697" t="s">
        <v>48</v>
      </c>
      <c r="D86" s="696" t="s">
        <v>689</v>
      </c>
      <c r="E86" s="697" t="s">
        <v>48</v>
      </c>
      <c r="F86" s="763">
        <v>126.416666666667</v>
      </c>
      <c r="G86" s="726">
        <v>17.147500000000001</v>
      </c>
      <c r="H86" s="726">
        <v>20.889201895833299</v>
      </c>
      <c r="I86" s="726">
        <v>93.958674853786803</v>
      </c>
      <c r="J86" s="739">
        <v>14</v>
      </c>
      <c r="K86" s="726"/>
    </row>
    <row r="87" spans="1:11" ht="12.75" customHeight="1">
      <c r="A87" s="700">
        <v>7</v>
      </c>
      <c r="B87" s="696" t="s">
        <v>689</v>
      </c>
      <c r="C87" s="695" t="s">
        <v>47</v>
      </c>
      <c r="D87" s="696" t="s">
        <v>689</v>
      </c>
      <c r="E87" s="695" t="s">
        <v>47</v>
      </c>
      <c r="F87" s="763">
        <v>130.472222222222</v>
      </c>
      <c r="G87" s="726">
        <v>17.147500000000001</v>
      </c>
      <c r="H87" s="726">
        <v>21.552930281944398</v>
      </c>
      <c r="I87" s="726">
        <v>94.471363603634103</v>
      </c>
      <c r="J87" s="739">
        <v>13</v>
      </c>
      <c r="K87" s="726"/>
    </row>
    <row r="88" spans="1:11" ht="12.75" customHeight="1">
      <c r="A88" s="700">
        <v>8</v>
      </c>
      <c r="B88" s="696" t="s">
        <v>690</v>
      </c>
      <c r="C88" s="695">
        <v>0.4</v>
      </c>
      <c r="D88" s="700" t="s">
        <v>6</v>
      </c>
      <c r="E88" s="695" t="s">
        <v>6</v>
      </c>
      <c r="F88" s="763">
        <v>122.5</v>
      </c>
      <c r="G88" s="726">
        <v>16.559999999999999</v>
      </c>
      <c r="H88" s="726">
        <v>19.529243056944399</v>
      </c>
      <c r="I88" s="726">
        <v>93.667977813400597</v>
      </c>
      <c r="J88" s="739">
        <v>15.5</v>
      </c>
      <c r="K88" s="726"/>
    </row>
    <row r="89" spans="1:11" ht="12.75" customHeight="1">
      <c r="A89" s="700">
        <v>9</v>
      </c>
      <c r="B89" s="696" t="s">
        <v>690</v>
      </c>
      <c r="C89" s="697">
        <v>0.4</v>
      </c>
      <c r="D89" s="693" t="s">
        <v>688</v>
      </c>
      <c r="E89" s="695">
        <v>0.6</v>
      </c>
      <c r="F89" s="763">
        <v>125.027777777778</v>
      </c>
      <c r="G89" s="726">
        <v>17.625</v>
      </c>
      <c r="H89" s="726">
        <v>21.2308429375</v>
      </c>
      <c r="I89" s="726">
        <v>93.500503669905399</v>
      </c>
      <c r="J89" s="739">
        <v>12.25</v>
      </c>
      <c r="K89" s="726"/>
    </row>
    <row r="90" spans="1:11" ht="12.75" customHeight="1">
      <c r="A90" s="700">
        <v>10</v>
      </c>
      <c r="B90" s="698" t="s">
        <v>691</v>
      </c>
      <c r="C90" s="699" t="s">
        <v>362</v>
      </c>
      <c r="D90" s="701" t="s">
        <v>6</v>
      </c>
      <c r="E90" s="702" t="s">
        <v>6</v>
      </c>
      <c r="F90" s="764">
        <v>123.694444444444</v>
      </c>
      <c r="G90" s="765">
        <v>17.3325</v>
      </c>
      <c r="H90" s="765">
        <v>20.651749997222201</v>
      </c>
      <c r="I90" s="765">
        <v>93.207568379405203</v>
      </c>
      <c r="J90" s="766">
        <v>12.75</v>
      </c>
      <c r="K90" s="726"/>
    </row>
    <row r="91" spans="1:11" ht="12.75" customHeight="1">
      <c r="A91" s="691" t="s">
        <v>633</v>
      </c>
      <c r="B91" s="684"/>
      <c r="C91" s="684"/>
      <c r="D91" s="684"/>
      <c r="E91" s="684"/>
      <c r="F91" s="757">
        <v>61.599490304613397</v>
      </c>
      <c r="G91" s="757">
        <v>61.974689726830498</v>
      </c>
      <c r="H91" s="757">
        <v>72.599114495454501</v>
      </c>
      <c r="I91" s="757">
        <v>36.361506620071999</v>
      </c>
      <c r="J91" s="758">
        <v>36.021612967780698</v>
      </c>
      <c r="K91" s="705"/>
    </row>
    <row r="92" spans="1:11" ht="12.75" customHeight="1">
      <c r="A92" s="700" t="s">
        <v>256</v>
      </c>
      <c r="B92" s="597"/>
      <c r="C92" s="597"/>
      <c r="D92" s="597"/>
      <c r="E92" s="597"/>
      <c r="F92" s="705">
        <v>4.2983228533418698</v>
      </c>
      <c r="G92" s="705">
        <v>2.5169078685052799</v>
      </c>
      <c r="H92" s="705">
        <v>4.4505381601037604</v>
      </c>
      <c r="I92" s="705">
        <v>2.7504088983295101</v>
      </c>
      <c r="J92" s="744">
        <v>21.1724767304521</v>
      </c>
      <c r="K92" s="705"/>
    </row>
    <row r="93" spans="1:11" ht="12.75" customHeight="1">
      <c r="A93" s="700" t="s">
        <v>257</v>
      </c>
      <c r="B93" s="597"/>
      <c r="C93" s="597"/>
      <c r="D93" s="597"/>
      <c r="E93" s="597"/>
      <c r="F93" s="705">
        <v>7.7381287660518998</v>
      </c>
      <c r="G93" s="705">
        <v>0.62136797793256204</v>
      </c>
      <c r="H93" s="705">
        <v>1.3138684373426099</v>
      </c>
      <c r="I93" s="705">
        <v>3.7344081002038001</v>
      </c>
      <c r="J93" s="744">
        <v>4.3239675530697497</v>
      </c>
      <c r="K93" s="705"/>
    </row>
    <row r="94" spans="1:11" ht="12.75" customHeight="1">
      <c r="A94" s="701" t="s">
        <v>634</v>
      </c>
      <c r="B94" s="595"/>
      <c r="C94" s="595"/>
      <c r="D94" s="595"/>
      <c r="E94" s="595"/>
      <c r="F94" s="706">
        <v>2.2176191020760101E-3</v>
      </c>
      <c r="G94" s="706">
        <v>6.3708186803058198E-3</v>
      </c>
      <c r="H94" s="706">
        <v>7.99930354127314E-5</v>
      </c>
      <c r="I94" s="706">
        <v>0.193276881396098</v>
      </c>
      <c r="J94" s="759">
        <v>0.36718711908424501</v>
      </c>
      <c r="K94" s="708"/>
    </row>
    <row r="99" spans="1:16">
      <c r="A99" s="700"/>
      <c r="B99" s="597" t="s">
        <v>692</v>
      </c>
      <c r="C99" s="597"/>
      <c r="D99" s="597"/>
      <c r="E99" s="597"/>
      <c r="F99" s="730"/>
      <c r="G99" s="730"/>
      <c r="H99" s="730"/>
      <c r="I99" s="730"/>
      <c r="J99" s="730"/>
      <c r="K99" s="730"/>
    </row>
    <row r="100" spans="1:16">
      <c r="A100" s="700"/>
      <c r="B100" s="690" t="s">
        <v>7</v>
      </c>
      <c r="C100" s="687"/>
      <c r="D100" s="690" t="s">
        <v>9</v>
      </c>
      <c r="E100" s="687"/>
      <c r="F100" s="747"/>
      <c r="G100" s="748"/>
      <c r="H100" s="748"/>
      <c r="I100" s="748"/>
      <c r="J100" s="749"/>
      <c r="K100" s="864"/>
      <c r="L100" s="860"/>
      <c r="M100" s="860"/>
      <c r="N100" s="860"/>
      <c r="O100" s="860"/>
      <c r="P100" s="860"/>
    </row>
    <row r="101" spans="1:16">
      <c r="A101" s="688" t="s">
        <v>747</v>
      </c>
      <c r="B101" s="688" t="s">
        <v>686</v>
      </c>
      <c r="C101" s="689" t="s">
        <v>687</v>
      </c>
      <c r="D101" s="688" t="s">
        <v>686</v>
      </c>
      <c r="E101" s="689" t="s">
        <v>687</v>
      </c>
      <c r="F101" s="717" t="s">
        <v>194</v>
      </c>
      <c r="G101" s="703" t="s">
        <v>699</v>
      </c>
      <c r="H101" s="703" t="s">
        <v>700</v>
      </c>
      <c r="I101" s="703" t="s">
        <v>698</v>
      </c>
      <c r="J101" s="751" t="s">
        <v>701</v>
      </c>
      <c r="K101" s="868"/>
      <c r="L101" s="860"/>
      <c r="M101" s="860"/>
      <c r="N101" s="860"/>
      <c r="O101" s="860"/>
      <c r="P101" s="860"/>
    </row>
    <row r="102" spans="1:16">
      <c r="A102" s="700">
        <v>1</v>
      </c>
      <c r="B102" s="691" t="s">
        <v>6</v>
      </c>
      <c r="C102" s="692" t="s">
        <v>6</v>
      </c>
      <c r="D102" s="691" t="s">
        <v>6</v>
      </c>
      <c r="E102" s="692" t="s">
        <v>6</v>
      </c>
      <c r="F102" s="760">
        <v>104.81273148148099</v>
      </c>
      <c r="G102" s="823">
        <v>16.509</v>
      </c>
      <c r="H102" s="761">
        <v>16.672396015439801</v>
      </c>
      <c r="I102" s="761">
        <v>88.249084181367607</v>
      </c>
      <c r="J102" s="762">
        <v>16.649999999999999</v>
      </c>
      <c r="K102" s="869"/>
      <c r="L102" s="860">
        <v>100</v>
      </c>
      <c r="M102" s="860"/>
      <c r="N102" s="860"/>
      <c r="O102" s="860"/>
      <c r="P102" s="860"/>
    </row>
    <row r="103" spans="1:16">
      <c r="A103" s="700">
        <v>2</v>
      </c>
      <c r="B103" s="693" t="s">
        <v>688</v>
      </c>
      <c r="C103" s="694">
        <v>0.3</v>
      </c>
      <c r="D103" s="700" t="s">
        <v>6</v>
      </c>
      <c r="E103" s="695" t="s">
        <v>6</v>
      </c>
      <c r="F103" s="763">
        <v>110.553270531724</v>
      </c>
      <c r="G103" s="824">
        <v>16.689450269281998</v>
      </c>
      <c r="H103" s="726">
        <v>17.771729304353901</v>
      </c>
      <c r="I103" s="726">
        <v>89.144334969982907</v>
      </c>
      <c r="J103" s="739">
        <v>14.6615168189643</v>
      </c>
      <c r="K103" s="870">
        <f>(H103-$H$102)</f>
        <v>1.0993332889140994</v>
      </c>
      <c r="L103" s="871">
        <f>(H103/$H$102)*100</f>
        <v>106.59373306569758</v>
      </c>
      <c r="M103" s="870">
        <f>(F103-$F$102)</f>
        <v>5.7405390502430009</v>
      </c>
      <c r="N103" s="860"/>
      <c r="O103" s="860"/>
      <c r="P103" s="860"/>
    </row>
    <row r="104" spans="1:16">
      <c r="A104" s="700">
        <v>3</v>
      </c>
      <c r="B104" s="693" t="s">
        <v>688</v>
      </c>
      <c r="C104" s="694">
        <v>0.3</v>
      </c>
      <c r="D104" s="693" t="s">
        <v>688</v>
      </c>
      <c r="E104" s="694">
        <v>0.3</v>
      </c>
      <c r="F104" s="763">
        <v>111.85046296296299</v>
      </c>
      <c r="G104" s="824">
        <v>16.956499999999998</v>
      </c>
      <c r="H104" s="726">
        <v>18.2965376999421</v>
      </c>
      <c r="I104" s="726">
        <v>89.473179842898901</v>
      </c>
      <c r="J104" s="739">
        <v>13.8</v>
      </c>
      <c r="K104" s="870">
        <f t="shared" ref="K104:K111" si="0">(H104-$H$102)</f>
        <v>1.6241416845022982</v>
      </c>
      <c r="L104" s="871">
        <f t="shared" ref="L104:L108" si="1">(H104/$H$102)*100</f>
        <v>109.74150135948204</v>
      </c>
      <c r="M104" s="870">
        <f t="shared" ref="M104:M111" si="2">(F104-$F$102)</f>
        <v>7.0377314814819982</v>
      </c>
      <c r="N104" s="860" t="s">
        <v>5</v>
      </c>
      <c r="O104" s="860"/>
      <c r="P104" s="860"/>
    </row>
    <row r="105" spans="1:16">
      <c r="A105" s="700">
        <v>4</v>
      </c>
      <c r="B105" s="693" t="s">
        <v>688</v>
      </c>
      <c r="C105" s="695">
        <v>0.6</v>
      </c>
      <c r="D105" s="700" t="s">
        <v>6</v>
      </c>
      <c r="E105" s="695" t="s">
        <v>6</v>
      </c>
      <c r="F105" s="763">
        <v>112.40244577079299</v>
      </c>
      <c r="G105" s="824">
        <v>16.787850861287399</v>
      </c>
      <c r="H105" s="726">
        <v>18.192544099036599</v>
      </c>
      <c r="I105" s="726">
        <v>88.926999608071498</v>
      </c>
      <c r="J105" s="739">
        <v>14.3990782713811</v>
      </c>
      <c r="K105" s="870">
        <f t="shared" si="0"/>
        <v>1.5201480835967978</v>
      </c>
      <c r="L105" s="871">
        <f t="shared" si="1"/>
        <v>109.11775417395937</v>
      </c>
      <c r="M105" s="870">
        <f t="shared" si="2"/>
        <v>7.5897142893119991</v>
      </c>
      <c r="N105" s="861" t="s">
        <v>10</v>
      </c>
      <c r="O105" s="860" t="s">
        <v>748</v>
      </c>
      <c r="P105" s="860"/>
    </row>
    <row r="106" spans="1:16">
      <c r="A106" s="700">
        <v>5</v>
      </c>
      <c r="B106" s="693" t="s">
        <v>688</v>
      </c>
      <c r="C106" s="695">
        <v>0.6</v>
      </c>
      <c r="D106" s="693" t="s">
        <v>688</v>
      </c>
      <c r="E106" s="695">
        <v>0.6</v>
      </c>
      <c r="F106" s="763">
        <v>115.313425925926</v>
      </c>
      <c r="G106" s="824">
        <v>16.858000000000001</v>
      </c>
      <c r="H106" s="726">
        <v>18.708245153009301</v>
      </c>
      <c r="I106" s="726">
        <v>89.254517191719998</v>
      </c>
      <c r="J106" s="739">
        <v>13.75</v>
      </c>
      <c r="K106" s="870">
        <f t="shared" si="0"/>
        <v>2.0358491375694996</v>
      </c>
      <c r="L106" s="871">
        <f t="shared" si="1"/>
        <v>112.21089719608483</v>
      </c>
      <c r="M106" s="870">
        <f t="shared" si="2"/>
        <v>10.500694444445003</v>
      </c>
      <c r="N106" s="860" t="s">
        <v>10</v>
      </c>
      <c r="O106" s="860" t="s">
        <v>749</v>
      </c>
      <c r="P106" s="860"/>
    </row>
    <row r="107" spans="1:16">
      <c r="A107" s="700">
        <v>6</v>
      </c>
      <c r="B107" s="696" t="s">
        <v>689</v>
      </c>
      <c r="C107" s="697" t="s">
        <v>48</v>
      </c>
      <c r="D107" s="696" t="s">
        <v>689</v>
      </c>
      <c r="E107" s="697" t="s">
        <v>48</v>
      </c>
      <c r="F107" s="763">
        <v>113.825</v>
      </c>
      <c r="G107" s="824">
        <v>16.9175</v>
      </c>
      <c r="H107" s="726">
        <v>18.559828683564799</v>
      </c>
      <c r="I107" s="726">
        <v>88.921079899789007</v>
      </c>
      <c r="J107" s="739">
        <v>13.3</v>
      </c>
      <c r="K107" s="870">
        <f t="shared" si="0"/>
        <v>1.8874326681249975</v>
      </c>
      <c r="L107" s="871">
        <f t="shared" si="1"/>
        <v>111.3207043929205</v>
      </c>
      <c r="M107" s="870">
        <f t="shared" si="2"/>
        <v>9.0122685185190079</v>
      </c>
      <c r="N107" s="861" t="s">
        <v>10</v>
      </c>
      <c r="O107" s="860" t="s">
        <v>750</v>
      </c>
      <c r="P107" s="860"/>
    </row>
    <row r="108" spans="1:16">
      <c r="A108" s="700">
        <v>7</v>
      </c>
      <c r="B108" s="696" t="s">
        <v>689</v>
      </c>
      <c r="C108" s="695" t="s">
        <v>47</v>
      </c>
      <c r="D108" s="696" t="s">
        <v>689</v>
      </c>
      <c r="E108" s="695" t="s">
        <v>47</v>
      </c>
      <c r="F108" s="763">
        <v>114.242592592593</v>
      </c>
      <c r="G108" s="824">
        <v>17.0215</v>
      </c>
      <c r="H108" s="726">
        <v>18.7327926796528</v>
      </c>
      <c r="I108" s="726">
        <v>89.205741259160106</v>
      </c>
      <c r="J108" s="739">
        <v>12.9</v>
      </c>
      <c r="K108" s="870">
        <f t="shared" si="0"/>
        <v>2.0603966642129983</v>
      </c>
      <c r="L108" s="871">
        <f t="shared" si="1"/>
        <v>112.35813174246177</v>
      </c>
      <c r="M108" s="870">
        <f t="shared" si="2"/>
        <v>9.4298611111120039</v>
      </c>
      <c r="N108" s="860" t="s">
        <v>10</v>
      </c>
      <c r="O108" s="860" t="s">
        <v>751</v>
      </c>
      <c r="P108" s="860"/>
    </row>
    <row r="109" spans="1:16">
      <c r="A109" s="700">
        <v>8</v>
      </c>
      <c r="B109" s="696" t="s">
        <v>690</v>
      </c>
      <c r="C109" s="695">
        <v>0.4</v>
      </c>
      <c r="D109" s="700" t="s">
        <v>6</v>
      </c>
      <c r="E109" s="695" t="s">
        <v>6</v>
      </c>
      <c r="F109" s="763">
        <v>110.375752167312</v>
      </c>
      <c r="G109" s="824">
        <v>16.7032505466745</v>
      </c>
      <c r="H109" s="726">
        <v>17.762693842686701</v>
      </c>
      <c r="I109" s="726">
        <v>89.519290310345397</v>
      </c>
      <c r="J109" s="739">
        <v>15.4007678591862</v>
      </c>
      <c r="K109" s="870">
        <f t="shared" si="0"/>
        <v>1.0902978272468999</v>
      </c>
      <c r="L109" s="860"/>
      <c r="M109" s="870">
        <f t="shared" si="2"/>
        <v>5.5630206858310061</v>
      </c>
      <c r="N109" s="860"/>
      <c r="O109" s="860"/>
      <c r="P109" s="860"/>
    </row>
    <row r="110" spans="1:16">
      <c r="A110" s="700">
        <v>9</v>
      </c>
      <c r="B110" s="696" t="s">
        <v>690</v>
      </c>
      <c r="C110" s="697">
        <v>0.4</v>
      </c>
      <c r="D110" s="693" t="s">
        <v>688</v>
      </c>
      <c r="E110" s="695">
        <v>0.6</v>
      </c>
      <c r="F110" s="763">
        <v>113.998611111111</v>
      </c>
      <c r="G110" s="824">
        <v>17.015000000000001</v>
      </c>
      <c r="H110" s="726">
        <v>18.707785594733799</v>
      </c>
      <c r="I110" s="726">
        <v>89.048452021789103</v>
      </c>
      <c r="J110" s="739">
        <v>14.15</v>
      </c>
      <c r="K110" s="870">
        <f t="shared" si="0"/>
        <v>2.035389579293998</v>
      </c>
      <c r="L110" s="860"/>
      <c r="M110" s="870">
        <f t="shared" si="2"/>
        <v>9.1858796296300085</v>
      </c>
      <c r="N110" s="860"/>
      <c r="O110" s="860"/>
      <c r="P110" s="860"/>
    </row>
    <row r="111" spans="1:16">
      <c r="A111" s="700">
        <v>10</v>
      </c>
      <c r="B111" s="698" t="s">
        <v>691</v>
      </c>
      <c r="C111" s="699" t="s">
        <v>362</v>
      </c>
      <c r="D111" s="701" t="s">
        <v>6</v>
      </c>
      <c r="E111" s="702" t="s">
        <v>6</v>
      </c>
      <c r="F111" s="764">
        <v>111.660185185185</v>
      </c>
      <c r="G111" s="825">
        <v>16.898</v>
      </c>
      <c r="H111" s="765">
        <v>18.186374767673598</v>
      </c>
      <c r="I111" s="765">
        <v>89.200012946711297</v>
      </c>
      <c r="J111" s="766">
        <v>14.35</v>
      </c>
      <c r="K111" s="870">
        <f t="shared" si="0"/>
        <v>1.5139787522337969</v>
      </c>
      <c r="L111" s="860"/>
      <c r="M111" s="870">
        <f t="shared" si="2"/>
        <v>6.8474537037040051</v>
      </c>
      <c r="N111" s="860"/>
      <c r="O111" s="860"/>
      <c r="P111" s="860"/>
    </row>
    <row r="112" spans="1:16">
      <c r="A112" s="691" t="s">
        <v>633</v>
      </c>
      <c r="B112" s="684"/>
      <c r="C112" s="684"/>
      <c r="D112" s="684"/>
      <c r="E112" s="684"/>
      <c r="F112" s="757">
        <v>80.452311194426102</v>
      </c>
      <c r="G112" s="757">
        <v>59.854625453046197</v>
      </c>
      <c r="H112" s="757">
        <v>81.083560530168597</v>
      </c>
      <c r="I112" s="757">
        <v>86.056233709742699</v>
      </c>
      <c r="J112" s="758">
        <v>49.701375663425601</v>
      </c>
      <c r="K112" s="872"/>
      <c r="L112" s="860"/>
      <c r="M112" s="860"/>
      <c r="N112" s="860"/>
      <c r="O112" s="860"/>
      <c r="P112" s="860"/>
    </row>
    <row r="113" spans="1:16">
      <c r="A113" s="700" t="s">
        <v>256</v>
      </c>
      <c r="B113" s="597"/>
      <c r="C113" s="597"/>
      <c r="D113" s="597"/>
      <c r="E113" s="597"/>
      <c r="F113" s="705">
        <v>4.9230441551134296</v>
      </c>
      <c r="G113" s="705">
        <v>2.1962690220272099</v>
      </c>
      <c r="H113" s="705">
        <v>5.22004348590663</v>
      </c>
      <c r="I113" s="705">
        <v>1.9450254307889701</v>
      </c>
      <c r="J113" s="744">
        <v>17.533313116995899</v>
      </c>
      <c r="K113" s="872"/>
      <c r="L113" s="860"/>
      <c r="M113" s="860"/>
      <c r="N113" s="860"/>
      <c r="O113" s="860"/>
      <c r="P113" s="860"/>
    </row>
    <row r="114" spans="1:16">
      <c r="A114" s="700" t="s">
        <v>257</v>
      </c>
      <c r="B114" s="597"/>
      <c r="C114" s="597"/>
      <c r="D114" s="597"/>
      <c r="E114" s="597"/>
      <c r="F114" s="705">
        <v>3.4429018603190902</v>
      </c>
      <c r="G114" s="826">
        <v>0.23064155050572499</v>
      </c>
      <c r="H114" s="705">
        <v>0.59225606115181595</v>
      </c>
      <c r="I114" s="705">
        <v>1.08151454514737</v>
      </c>
      <c r="J114" s="744">
        <v>1.56722772538328</v>
      </c>
      <c r="K114" s="872"/>
      <c r="L114" s="860"/>
      <c r="M114" s="860"/>
      <c r="N114" s="860"/>
      <c r="O114" s="860"/>
      <c r="P114" s="860"/>
    </row>
    <row r="115" spans="1:16">
      <c r="A115" s="701" t="s">
        <v>634</v>
      </c>
      <c r="B115" s="595"/>
      <c r="C115" s="595"/>
      <c r="D115" s="595"/>
      <c r="E115" s="595"/>
      <c r="F115" s="706">
        <v>4.1549884658242698E-7</v>
      </c>
      <c r="G115" s="706">
        <v>1.6474383331614701E-4</v>
      </c>
      <c r="H115" s="706">
        <v>4.2874432126263501E-11</v>
      </c>
      <c r="I115" s="706">
        <v>0.57849358609901003</v>
      </c>
      <c r="J115" s="759">
        <v>3.3441646313637E-4</v>
      </c>
      <c r="K115" s="708"/>
    </row>
    <row r="118" spans="1:16">
      <c r="A118" s="862"/>
      <c r="B118" s="862"/>
      <c r="C118" s="862"/>
    </row>
    <row r="119" spans="1:16">
      <c r="A119" s="862"/>
      <c r="B119" s="862" t="s">
        <v>6</v>
      </c>
      <c r="C119" s="873">
        <f>(F103-$F$102)*100/$F$102</f>
        <v>5.4769482381606256</v>
      </c>
    </row>
    <row r="120" spans="1:16">
      <c r="A120" s="862"/>
      <c r="B120" s="865" t="s">
        <v>688</v>
      </c>
      <c r="C120" s="873">
        <f t="shared" ref="C120:C122" si="3">(F104-$F$102)*100/$F$102</f>
        <v>6.7145769240118236</v>
      </c>
    </row>
    <row r="121" spans="1:16">
      <c r="A121" s="862"/>
      <c r="B121" s="865" t="s">
        <v>688</v>
      </c>
      <c r="C121" s="873">
        <f t="shared" si="3"/>
        <v>7.2412140987404756</v>
      </c>
    </row>
    <row r="122" spans="1:16">
      <c r="A122" s="862"/>
      <c r="B122" s="865" t="s">
        <v>688</v>
      </c>
      <c r="C122" s="873">
        <f t="shared" si="3"/>
        <v>10.01852952024281</v>
      </c>
    </row>
    <row r="123" spans="1:16">
      <c r="A123" s="862"/>
      <c r="B123" s="865" t="s">
        <v>688</v>
      </c>
      <c r="C123" s="862"/>
    </row>
    <row r="124" spans="1:16">
      <c r="A124" s="862"/>
      <c r="B124" s="858" t="s">
        <v>689</v>
      </c>
      <c r="C124" s="862"/>
    </row>
    <row r="125" spans="1:16">
      <c r="A125" s="862"/>
      <c r="B125" s="858" t="s">
        <v>689</v>
      </c>
      <c r="C125" s="862"/>
    </row>
    <row r="126" spans="1:16">
      <c r="A126" s="862"/>
      <c r="B126" s="858" t="s">
        <v>690</v>
      </c>
      <c r="C126" s="862"/>
    </row>
    <row r="127" spans="1:16">
      <c r="A127" s="862"/>
      <c r="B127" s="858" t="s">
        <v>690</v>
      </c>
      <c r="C127" s="862"/>
    </row>
    <row r="128" spans="1:16">
      <c r="A128" s="862"/>
      <c r="B128" s="858" t="s">
        <v>691</v>
      </c>
      <c r="C128" s="862"/>
    </row>
    <row r="129" spans="1:3">
      <c r="A129" s="862"/>
      <c r="B129" s="862"/>
      <c r="C129" s="862"/>
    </row>
    <row r="130" spans="1:3">
      <c r="A130" s="862"/>
      <c r="B130" s="862"/>
      <c r="C130" s="862"/>
    </row>
    <row r="148" spans="1:11">
      <c r="A148" s="862"/>
      <c r="B148" s="862" t="s">
        <v>692</v>
      </c>
      <c r="C148" s="862"/>
      <c r="D148" s="862"/>
      <c r="E148" s="862"/>
      <c r="F148" s="864"/>
      <c r="G148" s="864"/>
      <c r="H148" s="864"/>
      <c r="I148" s="864"/>
      <c r="J148" s="864"/>
      <c r="K148" s="864"/>
    </row>
    <row r="149" spans="1:11">
      <c r="A149" s="862"/>
      <c r="B149" s="875" t="s">
        <v>7</v>
      </c>
      <c r="C149" s="862"/>
      <c r="D149" s="875" t="s">
        <v>9</v>
      </c>
      <c r="E149" s="862"/>
      <c r="F149" s="864"/>
      <c r="G149" s="864"/>
      <c r="H149" s="864"/>
      <c r="I149" s="864"/>
      <c r="J149" s="864"/>
      <c r="K149" s="864"/>
    </row>
    <row r="150" spans="1:11">
      <c r="A150" s="862"/>
      <c r="B150" s="876" t="s">
        <v>686</v>
      </c>
      <c r="C150" s="876" t="s">
        <v>687</v>
      </c>
      <c r="D150" s="876" t="s">
        <v>686</v>
      </c>
      <c r="E150" s="876" t="s">
        <v>687</v>
      </c>
      <c r="F150" s="868" t="s">
        <v>194</v>
      </c>
      <c r="G150" s="868" t="s">
        <v>699</v>
      </c>
      <c r="H150" s="868" t="s">
        <v>700</v>
      </c>
      <c r="I150" s="868" t="s">
        <v>698</v>
      </c>
      <c r="J150" s="868" t="s">
        <v>701</v>
      </c>
      <c r="K150" s="864"/>
    </row>
    <row r="151" spans="1:11">
      <c r="A151" s="862"/>
      <c r="B151" s="862" t="s">
        <v>6</v>
      </c>
      <c r="C151" s="862" t="s">
        <v>6</v>
      </c>
      <c r="D151" s="862" t="s">
        <v>6</v>
      </c>
      <c r="E151" s="862" t="s">
        <v>6</v>
      </c>
      <c r="F151" s="869">
        <v>104.81273148148099</v>
      </c>
      <c r="G151" s="870">
        <v>16.509</v>
      </c>
      <c r="H151" s="869">
        <v>16.672396015439801</v>
      </c>
      <c r="I151" s="869">
        <v>88.249084181367607</v>
      </c>
      <c r="J151" s="869">
        <v>16.649999999999999</v>
      </c>
      <c r="K151" s="864"/>
    </row>
    <row r="152" spans="1:11">
      <c r="A152" s="862"/>
      <c r="B152" s="862" t="s">
        <v>49</v>
      </c>
      <c r="C152" s="862">
        <v>0.4</v>
      </c>
      <c r="D152" s="862" t="s">
        <v>6</v>
      </c>
      <c r="E152" s="862" t="s">
        <v>6</v>
      </c>
      <c r="F152" s="869">
        <v>110.375752167312</v>
      </c>
      <c r="G152" s="870">
        <v>16.7032505466745</v>
      </c>
      <c r="H152" s="869">
        <v>17.762693842686701</v>
      </c>
      <c r="I152" s="869">
        <v>89.519290310345397</v>
      </c>
      <c r="J152" s="869">
        <v>15.4007678591862</v>
      </c>
      <c r="K152" s="864"/>
    </row>
    <row r="153" spans="1:11">
      <c r="A153" s="862"/>
      <c r="B153" s="865" t="s">
        <v>789</v>
      </c>
      <c r="C153" s="865">
        <v>0.3</v>
      </c>
      <c r="D153" s="862" t="s">
        <v>6</v>
      </c>
      <c r="E153" s="862" t="s">
        <v>6</v>
      </c>
      <c r="F153" s="869">
        <v>110.553270531724</v>
      </c>
      <c r="G153" s="870">
        <v>16.689450269281998</v>
      </c>
      <c r="H153" s="869">
        <v>17.771729304353901</v>
      </c>
      <c r="I153" s="869">
        <v>89.144334969982907</v>
      </c>
      <c r="J153" s="869">
        <v>14.6615168189643</v>
      </c>
      <c r="K153" s="864"/>
    </row>
    <row r="154" spans="1:11">
      <c r="A154" s="862"/>
      <c r="B154" s="862" t="s">
        <v>691</v>
      </c>
      <c r="C154" s="865" t="s">
        <v>362</v>
      </c>
      <c r="D154" s="862" t="s">
        <v>6</v>
      </c>
      <c r="E154" s="862" t="s">
        <v>6</v>
      </c>
      <c r="F154" s="869">
        <v>111.660185185185</v>
      </c>
      <c r="G154" s="870">
        <v>16.898</v>
      </c>
      <c r="H154" s="869">
        <v>18.186374767673598</v>
      </c>
      <c r="I154" s="869">
        <v>89.200012946711297</v>
      </c>
      <c r="J154" s="869">
        <v>14.35</v>
      </c>
      <c r="K154" s="864"/>
    </row>
    <row r="155" spans="1:11">
      <c r="A155" s="862"/>
      <c r="B155" s="865" t="s">
        <v>688</v>
      </c>
      <c r="C155" s="862">
        <v>0.6</v>
      </c>
      <c r="D155" s="862" t="s">
        <v>6</v>
      </c>
      <c r="E155" s="862" t="s">
        <v>6</v>
      </c>
      <c r="F155" s="869">
        <v>112.40244577079299</v>
      </c>
      <c r="G155" s="870">
        <v>16.787850861287399</v>
      </c>
      <c r="H155" s="869">
        <v>18.192544099036599</v>
      </c>
      <c r="I155" s="869">
        <v>88.926999608071498</v>
      </c>
      <c r="J155" s="869">
        <v>14.3990782713811</v>
      </c>
      <c r="K155" s="864"/>
    </row>
    <row r="156" spans="1:11">
      <c r="A156" s="862"/>
      <c r="B156" s="865" t="s">
        <v>688</v>
      </c>
      <c r="C156" s="865">
        <v>0.3</v>
      </c>
      <c r="D156" s="865" t="s">
        <v>688</v>
      </c>
      <c r="E156" s="865">
        <v>0.3</v>
      </c>
      <c r="F156" s="869">
        <v>111.85046296296299</v>
      </c>
      <c r="G156" s="870">
        <v>16.956499999999998</v>
      </c>
      <c r="H156" s="869">
        <v>18.2965376999421</v>
      </c>
      <c r="I156" s="869">
        <v>89.473179842898901</v>
      </c>
      <c r="J156" s="869">
        <v>13.8</v>
      </c>
      <c r="K156" s="864"/>
    </row>
    <row r="157" spans="1:11">
      <c r="A157" s="862"/>
      <c r="B157" s="862" t="s">
        <v>689</v>
      </c>
      <c r="C157" s="862" t="s">
        <v>48</v>
      </c>
      <c r="D157" s="862" t="s">
        <v>689</v>
      </c>
      <c r="E157" s="862" t="s">
        <v>48</v>
      </c>
      <c r="F157" s="869">
        <v>113.825</v>
      </c>
      <c r="G157" s="870">
        <v>16.9175</v>
      </c>
      <c r="H157" s="869">
        <v>18.559828683564799</v>
      </c>
      <c r="I157" s="869">
        <v>88.921079899789007</v>
      </c>
      <c r="J157" s="869">
        <v>13.3</v>
      </c>
      <c r="K157" s="864"/>
    </row>
    <row r="158" spans="1:11">
      <c r="A158" s="862"/>
      <c r="B158" s="862" t="s">
        <v>790</v>
      </c>
      <c r="C158" s="862" t="s">
        <v>791</v>
      </c>
      <c r="D158" s="865" t="s">
        <v>688</v>
      </c>
      <c r="E158" s="862">
        <v>0.6</v>
      </c>
      <c r="F158" s="869">
        <v>113.998611111111</v>
      </c>
      <c r="G158" s="870">
        <v>17.015000000000001</v>
      </c>
      <c r="H158" s="869">
        <v>18.707785594733799</v>
      </c>
      <c r="I158" s="869">
        <v>89.048452021789103</v>
      </c>
      <c r="J158" s="869">
        <v>14.15</v>
      </c>
      <c r="K158" s="864"/>
    </row>
    <row r="159" spans="1:11">
      <c r="A159" s="862"/>
      <c r="B159" s="865" t="s">
        <v>688</v>
      </c>
      <c r="C159" s="862">
        <v>0.6</v>
      </c>
      <c r="D159" s="865" t="s">
        <v>688</v>
      </c>
      <c r="E159" s="862">
        <v>0.6</v>
      </c>
      <c r="F159" s="869">
        <v>115.313425925926</v>
      </c>
      <c r="G159" s="870">
        <v>16.858000000000001</v>
      </c>
      <c r="H159" s="869">
        <v>18.708245153009301</v>
      </c>
      <c r="I159" s="869">
        <v>89.254517191719998</v>
      </c>
      <c r="J159" s="869">
        <v>13.75</v>
      </c>
      <c r="K159" s="864"/>
    </row>
    <row r="160" spans="1:11">
      <c r="A160" s="862"/>
      <c r="B160" s="862" t="s">
        <v>689</v>
      </c>
      <c r="C160" s="862" t="s">
        <v>47</v>
      </c>
      <c r="D160" s="862" t="s">
        <v>689</v>
      </c>
      <c r="E160" s="862" t="s">
        <v>47</v>
      </c>
      <c r="F160" s="869">
        <v>114.242592592593</v>
      </c>
      <c r="G160" s="870">
        <v>17.0215</v>
      </c>
      <c r="H160" s="869">
        <v>18.7327926796528</v>
      </c>
      <c r="I160" s="869">
        <v>89.205741259160106</v>
      </c>
      <c r="J160" s="869">
        <v>12.9</v>
      </c>
      <c r="K160" s="864"/>
    </row>
    <row r="161" spans="1:11">
      <c r="A161" s="862"/>
      <c r="B161" s="862"/>
      <c r="C161" s="862"/>
      <c r="D161" s="862"/>
      <c r="E161" s="862"/>
      <c r="F161" s="872">
        <v>80.452311194426102</v>
      </c>
      <c r="G161" s="872">
        <v>59.854625453046197</v>
      </c>
      <c r="H161" s="872">
        <v>81.083560530168597</v>
      </c>
      <c r="I161" s="872">
        <v>86.056233709742699</v>
      </c>
      <c r="J161" s="872">
        <v>49.701375663425601</v>
      </c>
      <c r="K161" s="864"/>
    </row>
    <row r="162" spans="1:11">
      <c r="A162" s="862"/>
      <c r="B162" s="862"/>
      <c r="C162" s="862"/>
      <c r="D162" s="862"/>
      <c r="E162" s="862"/>
      <c r="F162" s="872">
        <v>4.9230441551134296</v>
      </c>
      <c r="G162" s="872">
        <v>2.1962690220272099</v>
      </c>
      <c r="H162" s="872">
        <v>5.22004348590663</v>
      </c>
      <c r="I162" s="872">
        <v>1.9450254307889701</v>
      </c>
      <c r="J162" s="872">
        <v>17.533313116995899</v>
      </c>
      <c r="K162" s="864"/>
    </row>
    <row r="163" spans="1:11">
      <c r="A163" s="862"/>
      <c r="B163" s="862"/>
      <c r="C163" s="862"/>
      <c r="D163" s="862"/>
      <c r="E163" s="862"/>
      <c r="F163" s="872">
        <v>3.4429018603190902</v>
      </c>
      <c r="G163" s="874">
        <v>0.23064155050572499</v>
      </c>
      <c r="H163" s="872">
        <v>0.59225606115181595</v>
      </c>
      <c r="I163" s="872">
        <v>1.08151454514737</v>
      </c>
      <c r="J163" s="872">
        <v>1.56722772538328</v>
      </c>
      <c r="K163" s="864"/>
    </row>
    <row r="164" spans="1:11">
      <c r="A164" s="862"/>
      <c r="B164" s="862"/>
      <c r="C164" s="862"/>
      <c r="D164" s="862"/>
      <c r="E164" s="862"/>
      <c r="F164" s="877">
        <v>4.1549884658242698E-7</v>
      </c>
      <c r="G164" s="877">
        <v>1.6474383331614701E-4</v>
      </c>
      <c r="H164" s="877">
        <v>4.2874432126263501E-11</v>
      </c>
      <c r="I164" s="877">
        <v>0.57849358609901003</v>
      </c>
      <c r="J164" s="877">
        <v>3.3441646313637E-4</v>
      </c>
      <c r="K164" s="864"/>
    </row>
    <row r="165" spans="1:11">
      <c r="A165" s="862"/>
      <c r="B165" s="862"/>
      <c r="C165" s="862"/>
      <c r="D165" s="862"/>
      <c r="E165" s="862"/>
      <c r="F165" s="864"/>
      <c r="G165" s="864"/>
      <c r="H165" s="864"/>
      <c r="I165" s="864"/>
      <c r="J165" s="864"/>
      <c r="K165" s="864"/>
    </row>
    <row r="166" spans="1:11">
      <c r="A166" s="862"/>
      <c r="B166" s="862"/>
      <c r="C166" s="862"/>
      <c r="D166" s="862"/>
      <c r="E166" s="862"/>
      <c r="F166" s="864"/>
      <c r="G166" s="864"/>
      <c r="H166" s="864"/>
      <c r="I166" s="864"/>
      <c r="J166" s="864"/>
      <c r="K166" s="864"/>
    </row>
    <row r="167" spans="1:11">
      <c r="A167" s="859">
        <v>1</v>
      </c>
      <c r="B167" s="860" t="s">
        <v>5</v>
      </c>
      <c r="C167" s="860"/>
      <c r="D167" s="857"/>
      <c r="E167" s="859"/>
      <c r="F167" s="859"/>
      <c r="G167" s="857"/>
    </row>
    <row r="168" spans="1:11">
      <c r="A168" s="859">
        <v>8</v>
      </c>
      <c r="B168" s="860" t="s">
        <v>49</v>
      </c>
      <c r="C168" s="860" t="s">
        <v>52</v>
      </c>
      <c r="D168" s="857">
        <v>1</v>
      </c>
      <c r="E168" s="859">
        <v>0.4</v>
      </c>
      <c r="F168" s="859" t="s">
        <v>6</v>
      </c>
      <c r="G168" s="857"/>
    </row>
    <row r="169" spans="1:11">
      <c r="A169" s="859">
        <v>2</v>
      </c>
      <c r="B169" s="861" t="s">
        <v>10</v>
      </c>
      <c r="C169" s="860" t="s">
        <v>44</v>
      </c>
      <c r="D169" s="857">
        <v>1</v>
      </c>
      <c r="E169" s="859">
        <v>0.3</v>
      </c>
      <c r="F169" s="859" t="s">
        <v>6</v>
      </c>
      <c r="G169" s="857"/>
    </row>
    <row r="170" spans="1:11">
      <c r="A170" s="862">
        <v>10</v>
      </c>
      <c r="B170" s="863" t="s">
        <v>393</v>
      </c>
      <c r="C170" s="863"/>
      <c r="D170" s="864">
        <v>1</v>
      </c>
      <c r="E170" s="865" t="s">
        <v>362</v>
      </c>
      <c r="F170" s="862" t="s">
        <v>6</v>
      </c>
      <c r="G170" s="857"/>
    </row>
    <row r="171" spans="1:11">
      <c r="A171" s="859">
        <v>4</v>
      </c>
      <c r="B171" s="861" t="s">
        <v>10</v>
      </c>
      <c r="C171" s="860" t="s">
        <v>52</v>
      </c>
      <c r="D171" s="857">
        <v>1</v>
      </c>
      <c r="E171" s="859">
        <v>0.6</v>
      </c>
      <c r="F171" s="859" t="s">
        <v>6</v>
      </c>
      <c r="G171" s="857"/>
    </row>
    <row r="172" spans="1:11">
      <c r="A172" s="859">
        <v>3</v>
      </c>
      <c r="B172" s="860" t="s">
        <v>10</v>
      </c>
      <c r="C172" s="860" t="s">
        <v>44</v>
      </c>
      <c r="D172" s="857">
        <v>2</v>
      </c>
      <c r="E172" s="859">
        <v>0.3</v>
      </c>
      <c r="F172" s="859">
        <v>0.3</v>
      </c>
      <c r="G172" s="857"/>
    </row>
    <row r="173" spans="1:11">
      <c r="A173" s="859">
        <v>6</v>
      </c>
      <c r="B173" s="860" t="s">
        <v>53</v>
      </c>
      <c r="C173" s="860" t="s">
        <v>46</v>
      </c>
      <c r="D173" s="857">
        <v>2</v>
      </c>
      <c r="E173" s="859" t="s">
        <v>48</v>
      </c>
      <c r="F173" s="859" t="s">
        <v>48</v>
      </c>
      <c r="G173" s="857"/>
    </row>
    <row r="174" spans="1:11" ht="25.5">
      <c r="A174" s="859">
        <v>9</v>
      </c>
      <c r="B174" s="866" t="s">
        <v>357</v>
      </c>
      <c r="C174" s="866" t="s">
        <v>358</v>
      </c>
      <c r="D174" s="857">
        <v>2</v>
      </c>
      <c r="E174" s="867" t="s">
        <v>792</v>
      </c>
      <c r="F174" s="859" t="s">
        <v>793</v>
      </c>
      <c r="G174" s="857"/>
    </row>
    <row r="175" spans="1:11">
      <c r="A175" s="859">
        <v>5</v>
      </c>
      <c r="B175" s="860" t="s">
        <v>10</v>
      </c>
      <c r="C175" s="860" t="s">
        <v>52</v>
      </c>
      <c r="D175" s="857">
        <v>2</v>
      </c>
      <c r="E175" s="859">
        <v>0.6</v>
      </c>
      <c r="F175" s="859">
        <v>0.6</v>
      </c>
      <c r="G175" s="857"/>
    </row>
    <row r="176" spans="1:11">
      <c r="A176" s="859">
        <v>7</v>
      </c>
      <c r="B176" s="860" t="s">
        <v>53</v>
      </c>
      <c r="C176" s="860" t="s">
        <v>45</v>
      </c>
      <c r="D176" s="857">
        <v>2</v>
      </c>
      <c r="E176" s="859" t="s">
        <v>47</v>
      </c>
      <c r="F176" s="859" t="s">
        <v>47</v>
      </c>
      <c r="G176" s="857"/>
    </row>
    <row r="177" spans="1:7">
      <c r="A177" s="859"/>
      <c r="B177" s="859"/>
      <c r="C177" s="859"/>
      <c r="D177" s="859"/>
      <c r="E177" s="859"/>
      <c r="F177" s="857"/>
      <c r="G177" s="857"/>
    </row>
  </sheetData>
  <sortState ref="B151:J160">
    <sortCondition ref="H151:H160"/>
  </sortState>
  <pageMargins left="0.7" right="0.7" top="0.75" bottom="0.75" header="0.3" footer="0.3"/>
  <pageSetup paperSize="9" scale="95" orientation="landscape" verticalDpi="0" r:id="rId1"/>
  <rowBreaks count="2" manualBreakCount="2">
    <brk id="40" max="16383" man="1"/>
    <brk id="78" max="16383" man="1"/>
  </rowBreaks>
  <drawing r:id="rId2"/>
  <legacy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1:N8"/>
  <sheetViews>
    <sheetView workbookViewId="0">
      <selection activeCell="E1" sqref="E1:L8"/>
    </sheetView>
  </sheetViews>
  <sheetFormatPr defaultRowHeight="15.75"/>
  <cols>
    <col min="6" max="14" width="4.375" style="818" customWidth="1"/>
    <col min="15" max="30" width="4.375" customWidth="1"/>
  </cols>
  <sheetData>
    <row r="1" spans="5:12">
      <c r="E1" s="819"/>
      <c r="F1" s="820" t="s">
        <v>739</v>
      </c>
      <c r="G1" s="821"/>
      <c r="H1" s="821"/>
      <c r="I1" s="821"/>
      <c r="J1" s="821"/>
      <c r="K1" s="821"/>
      <c r="L1" s="821"/>
    </row>
    <row r="2" spans="5:12">
      <c r="E2" s="822"/>
      <c r="F2" s="821" t="s">
        <v>740</v>
      </c>
      <c r="G2" s="821" t="s">
        <v>741</v>
      </c>
      <c r="H2" s="821" t="s">
        <v>742</v>
      </c>
      <c r="I2" s="821" t="s">
        <v>743</v>
      </c>
      <c r="J2" s="821" t="s">
        <v>744</v>
      </c>
      <c r="K2" s="821" t="s">
        <v>745</v>
      </c>
      <c r="L2" s="821" t="s">
        <v>746</v>
      </c>
    </row>
    <row r="3" spans="5:12">
      <c r="E3" s="822" t="s">
        <v>733</v>
      </c>
      <c r="F3" s="821">
        <v>10</v>
      </c>
      <c r="G3" s="821">
        <v>20</v>
      </c>
      <c r="H3" s="821">
        <v>0</v>
      </c>
      <c r="I3" s="821">
        <v>50</v>
      </c>
      <c r="J3" s="821">
        <v>40</v>
      </c>
      <c r="K3" s="821"/>
      <c r="L3" s="821">
        <v>30</v>
      </c>
    </row>
    <row r="4" spans="5:12">
      <c r="E4" s="822" t="s">
        <v>734</v>
      </c>
      <c r="F4" s="821"/>
      <c r="G4" s="821"/>
      <c r="H4" s="821"/>
      <c r="I4" s="821"/>
      <c r="J4" s="821"/>
      <c r="K4" s="821"/>
      <c r="L4" s="821"/>
    </row>
    <row r="5" spans="5:12">
      <c r="E5" s="822" t="s">
        <v>735</v>
      </c>
      <c r="F5" s="821"/>
      <c r="G5" s="821"/>
      <c r="H5" s="821"/>
      <c r="I5" s="821"/>
      <c r="J5" s="821"/>
      <c r="K5" s="821"/>
      <c r="L5" s="821"/>
    </row>
    <row r="6" spans="5:12">
      <c r="E6" s="822" t="s">
        <v>736</v>
      </c>
      <c r="F6" s="821"/>
      <c r="G6" s="821"/>
      <c r="H6" s="821"/>
      <c r="I6" s="821"/>
      <c r="J6" s="821"/>
      <c r="K6" s="821"/>
      <c r="L6" s="821"/>
    </row>
    <row r="7" spans="5:12">
      <c r="E7" s="822" t="s">
        <v>737</v>
      </c>
      <c r="F7" s="821"/>
      <c r="G7" s="821"/>
      <c r="H7" s="821"/>
      <c r="I7" s="821"/>
      <c r="J7" s="821"/>
      <c r="K7" s="821"/>
      <c r="L7" s="821"/>
    </row>
    <row r="8" spans="5:12">
      <c r="E8" s="822" t="s">
        <v>738</v>
      </c>
      <c r="F8" s="821"/>
      <c r="G8" s="821"/>
      <c r="H8" s="821"/>
      <c r="I8" s="821"/>
      <c r="J8" s="821"/>
      <c r="K8" s="821"/>
      <c r="L8" s="82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F19"/>
  <sheetViews>
    <sheetView showGridLines="0" zoomScaleNormal="100" zoomScaleSheetLayoutView="100" workbookViewId="0">
      <selection activeCell="A16" sqref="A16"/>
    </sheetView>
  </sheetViews>
  <sheetFormatPr defaultColWidth="9" defaultRowHeight="12.75"/>
  <cols>
    <col min="1" max="1" width="22.375" style="4" customWidth="1"/>
    <col min="2" max="2" width="15.625" style="4" customWidth="1"/>
    <col min="3" max="3" width="12.125" style="4" customWidth="1"/>
    <col min="4" max="5" width="9" style="4"/>
    <col min="6" max="6" width="10.5" style="4" customWidth="1"/>
    <col min="7" max="16384" width="9" style="4"/>
  </cols>
  <sheetData>
    <row r="1" spans="1:6" ht="15.75">
      <c r="A1" s="1" t="s">
        <v>59</v>
      </c>
      <c r="F1" s="7" t="s">
        <v>340</v>
      </c>
    </row>
    <row r="2" spans="1:6" ht="15.75">
      <c r="A2" s="1"/>
    </row>
    <row r="3" spans="1:6">
      <c r="A3" s="3" t="s">
        <v>13</v>
      </c>
    </row>
    <row r="4" spans="1:6" ht="16.5" customHeight="1"/>
    <row r="5" spans="1:6" ht="16.5" customHeight="1">
      <c r="A5" s="400" t="s">
        <v>93</v>
      </c>
      <c r="B5" s="59" t="s">
        <v>337</v>
      </c>
      <c r="C5" s="59"/>
      <c r="D5" s="59"/>
      <c r="E5" s="59"/>
      <c r="F5" s="405"/>
    </row>
    <row r="6" spans="1:6" ht="16.5" customHeight="1">
      <c r="A6" s="401"/>
      <c r="B6" s="5"/>
      <c r="C6" s="5"/>
      <c r="D6" s="5"/>
      <c r="E6" s="5"/>
      <c r="F6" s="406"/>
    </row>
    <row r="7" spans="1:6" ht="16.5" customHeight="1">
      <c r="A7" s="401" t="s">
        <v>108</v>
      </c>
      <c r="B7" s="5" t="s">
        <v>355</v>
      </c>
      <c r="C7" s="5"/>
      <c r="D7" s="5"/>
      <c r="E7" s="5"/>
      <c r="F7" s="406"/>
    </row>
    <row r="8" spans="1:6" ht="16.5" customHeight="1">
      <c r="A8" s="401"/>
      <c r="B8" s="5"/>
      <c r="C8" s="5"/>
      <c r="D8" s="5"/>
      <c r="E8" s="5"/>
      <c r="F8" s="406"/>
    </row>
    <row r="9" spans="1:6" ht="16.5" customHeight="1">
      <c r="A9" s="408" t="s">
        <v>14</v>
      </c>
      <c r="B9" s="59"/>
      <c r="C9" s="59"/>
      <c r="D9" s="59"/>
      <c r="E9" s="59"/>
      <c r="F9" s="405"/>
    </row>
    <row r="10" spans="1:6" ht="16.5" customHeight="1">
      <c r="A10" s="402" t="s">
        <v>55</v>
      </c>
      <c r="B10" s="5"/>
      <c r="C10" s="5"/>
      <c r="D10" s="5"/>
      <c r="E10" s="5"/>
      <c r="F10" s="406"/>
    </row>
    <row r="11" spans="1:6" ht="16.5" customHeight="1">
      <c r="A11" s="403" t="s">
        <v>56</v>
      </c>
      <c r="B11" s="5"/>
      <c r="C11" s="5"/>
      <c r="D11" s="5"/>
      <c r="E11" s="5"/>
      <c r="F11" s="406"/>
    </row>
    <row r="12" spans="1:6" ht="16.5" customHeight="1">
      <c r="A12" s="402" t="s">
        <v>57</v>
      </c>
      <c r="B12" s="5"/>
      <c r="C12" s="5"/>
      <c r="D12" s="5"/>
      <c r="E12" s="5"/>
      <c r="F12" s="406"/>
    </row>
    <row r="13" spans="1:6" ht="16.5" customHeight="1">
      <c r="A13" s="401" t="s">
        <v>58</v>
      </c>
      <c r="B13" s="5"/>
      <c r="C13" s="5"/>
      <c r="D13" s="5"/>
      <c r="E13" s="5"/>
      <c r="F13" s="406"/>
    </row>
    <row r="14" spans="1:6" ht="16.5" customHeight="1">
      <c r="A14" s="401"/>
      <c r="B14" s="5"/>
      <c r="C14" s="5"/>
      <c r="D14" s="5"/>
      <c r="E14" s="5"/>
      <c r="F14" s="406"/>
    </row>
    <row r="15" spans="1:6" ht="16.5" customHeight="1">
      <c r="A15" s="409" t="s">
        <v>94</v>
      </c>
      <c r="B15" s="59"/>
      <c r="C15" s="59"/>
      <c r="D15" s="59"/>
      <c r="E15" s="59"/>
      <c r="F15" s="405"/>
    </row>
    <row r="16" spans="1:6" ht="16.5" customHeight="1">
      <c r="A16" s="401"/>
      <c r="B16" s="5"/>
      <c r="C16" s="5"/>
      <c r="D16" s="5"/>
      <c r="E16" s="5"/>
      <c r="F16" s="406"/>
    </row>
    <row r="17" spans="1:6" ht="16.5" customHeight="1">
      <c r="A17" s="401"/>
      <c r="B17" s="5"/>
      <c r="C17" s="5"/>
      <c r="D17" s="5"/>
      <c r="E17" s="5"/>
      <c r="F17" s="406"/>
    </row>
    <row r="18" spans="1:6" ht="16.5" customHeight="1">
      <c r="A18" s="401"/>
      <c r="B18" s="5"/>
      <c r="C18" s="5"/>
      <c r="D18" s="5"/>
      <c r="E18" s="5"/>
      <c r="F18" s="406"/>
    </row>
    <row r="19" spans="1:6" ht="16.5" customHeight="1">
      <c r="A19" s="404"/>
      <c r="B19" s="20"/>
      <c r="C19" s="20"/>
      <c r="D19" s="20"/>
      <c r="E19" s="20"/>
      <c r="F19" s="407"/>
    </row>
  </sheetData>
  <phoneticPr fontId="22" type="noConversion"/>
  <pageMargins left="0.74803149606299213" right="0.74803149606299213" top="0.78740157480314965" bottom="0.59055118110236227" header="0.59055118110236227" footer="0.39370078740157483"/>
  <pageSetup paperSize="9" orientation="portrait" r:id="rId1"/>
  <headerFooter alignWithMargins="0">
    <oddFooter>&amp;C&amp;"Arial,Normal"&amp;10NBR Nordic Beet Research</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R98"/>
  <sheetViews>
    <sheetView showWhiteSpace="0" view="pageLayout" zoomScaleNormal="115" workbookViewId="0">
      <selection activeCell="L44" sqref="L44"/>
    </sheetView>
  </sheetViews>
  <sheetFormatPr defaultRowHeight="15"/>
  <cols>
    <col min="1" max="1" width="9" style="527"/>
    <col min="2" max="18" width="3.25" style="527" customWidth="1"/>
    <col min="19" max="19" width="9" style="527"/>
    <col min="20" max="20" width="0.25" style="527" customWidth="1"/>
    <col min="21" max="16384" width="9" style="527"/>
  </cols>
  <sheetData>
    <row r="1" spans="1:408" ht="20.25" customHeight="1">
      <c r="A1" s="525" t="s">
        <v>383</v>
      </c>
      <c r="B1" s="526"/>
      <c r="C1" s="526"/>
      <c r="D1" s="526"/>
      <c r="E1" s="526"/>
      <c r="F1" s="526"/>
      <c r="G1" s="526"/>
      <c r="H1" s="526"/>
      <c r="I1" s="526"/>
      <c r="J1" s="526"/>
      <c r="K1" s="526"/>
      <c r="L1" s="526"/>
      <c r="M1" s="526"/>
      <c r="N1" s="526"/>
      <c r="O1" s="526"/>
      <c r="P1" s="526"/>
      <c r="Q1" s="526"/>
      <c r="R1" s="526"/>
      <c r="S1" s="529"/>
    </row>
    <row r="2" spans="1:408">
      <c r="A2" s="528" t="s">
        <v>385</v>
      </c>
      <c r="B2" s="526"/>
      <c r="C2" s="526"/>
      <c r="D2" s="570" t="s">
        <v>400</v>
      </c>
      <c r="E2" s="530"/>
      <c r="F2" s="530"/>
      <c r="G2" s="530"/>
      <c r="H2" s="530"/>
      <c r="I2" s="530"/>
      <c r="J2" s="530"/>
      <c r="K2" s="530"/>
      <c r="M2" s="526"/>
      <c r="N2" s="526"/>
      <c r="O2" s="526"/>
      <c r="P2" s="526"/>
      <c r="Q2" s="526"/>
      <c r="R2" s="526"/>
      <c r="S2" s="529"/>
      <c r="U2" s="545"/>
    </row>
    <row r="3" spans="1:408">
      <c r="A3" s="528" t="s">
        <v>386</v>
      </c>
      <c r="B3" s="526"/>
      <c r="C3" s="526"/>
      <c r="D3" s="582" t="s">
        <v>405</v>
      </c>
      <c r="E3" s="530"/>
      <c r="F3" s="545"/>
      <c r="G3" s="530"/>
      <c r="H3" s="530"/>
      <c r="I3" s="530"/>
      <c r="J3" s="530"/>
      <c r="K3" s="530"/>
      <c r="L3" s="546"/>
      <c r="M3" s="530"/>
      <c r="N3" s="530"/>
      <c r="O3" s="530"/>
      <c r="P3" s="530"/>
      <c r="Q3" s="530"/>
      <c r="R3" s="530"/>
      <c r="S3" s="530"/>
    </row>
    <row r="4" spans="1:408">
      <c r="A4" s="528" t="s">
        <v>384</v>
      </c>
      <c r="B4" s="526"/>
      <c r="C4" s="526"/>
      <c r="D4" s="526"/>
      <c r="E4" s="526"/>
      <c r="F4" s="581" t="s">
        <v>406</v>
      </c>
      <c r="G4" s="547"/>
      <c r="H4" s="548"/>
      <c r="I4" s="547"/>
      <c r="J4" s="547"/>
      <c r="K4" s="547"/>
      <c r="L4" s="549"/>
      <c r="M4" s="547"/>
      <c r="N4" s="547"/>
      <c r="O4" s="547"/>
      <c r="P4" s="547"/>
      <c r="Q4" s="547"/>
      <c r="R4" s="547"/>
      <c r="S4" s="547"/>
    </row>
    <row r="5" spans="1:408">
      <c r="A5" s="570" t="s">
        <v>394</v>
      </c>
      <c r="B5" s="531"/>
      <c r="C5" s="530"/>
      <c r="D5" s="530"/>
      <c r="E5" s="530"/>
      <c r="F5" s="530"/>
      <c r="G5" s="530"/>
      <c r="H5" s="530"/>
      <c r="I5" s="530"/>
      <c r="J5" s="530"/>
      <c r="K5" s="530"/>
      <c r="L5" s="546"/>
      <c r="M5" s="530"/>
      <c r="N5" s="530"/>
      <c r="O5" s="530"/>
      <c r="P5" s="530"/>
      <c r="Q5" s="530"/>
      <c r="R5" s="530"/>
      <c r="S5" s="530"/>
    </row>
    <row r="6" spans="1:408" ht="14.25" customHeight="1">
      <c r="A6" s="532"/>
      <c r="B6" s="533"/>
      <c r="C6" s="533"/>
      <c r="D6" s="533"/>
      <c r="E6" s="533"/>
      <c r="F6" s="533"/>
      <c r="G6" s="533"/>
      <c r="H6" s="533"/>
      <c r="I6" s="533"/>
      <c r="J6" s="533"/>
      <c r="K6" s="529"/>
      <c r="L6" s="529"/>
      <c r="M6" s="529"/>
      <c r="N6" s="529"/>
      <c r="O6" s="529"/>
      <c r="P6" s="529"/>
      <c r="Q6" s="529"/>
      <c r="R6" s="529"/>
      <c r="S6" s="529"/>
    </row>
    <row r="7" spans="1:408" s="538" customFormat="1" ht="15" customHeight="1">
      <c r="A7" s="534" t="s">
        <v>370</v>
      </c>
      <c r="B7" s="535">
        <v>1</v>
      </c>
      <c r="C7" s="535">
        <v>4</v>
      </c>
      <c r="D7" s="535">
        <v>2</v>
      </c>
      <c r="E7" s="535">
        <v>8</v>
      </c>
      <c r="F7" s="535">
        <v>7</v>
      </c>
      <c r="G7" s="535">
        <v>10</v>
      </c>
      <c r="H7" s="535">
        <v>9</v>
      </c>
      <c r="I7" s="535">
        <v>6</v>
      </c>
      <c r="J7" s="535">
        <v>3</v>
      </c>
      <c r="K7" s="535">
        <v>5</v>
      </c>
      <c r="L7" s="537"/>
      <c r="M7" s="537"/>
      <c r="N7" s="537"/>
      <c r="O7" s="537"/>
      <c r="P7" s="537"/>
      <c r="Q7" s="537"/>
      <c r="R7" s="537"/>
      <c r="S7" s="536"/>
    </row>
    <row r="8" spans="1:408" s="538" customFormat="1" ht="14.25" customHeight="1">
      <c r="A8" s="534"/>
      <c r="B8" s="539">
        <v>4231</v>
      </c>
      <c r="C8" s="539">
        <v>4232</v>
      </c>
      <c r="D8" s="539">
        <v>4233</v>
      </c>
      <c r="E8" s="539">
        <v>4234</v>
      </c>
      <c r="F8" s="539">
        <v>4235</v>
      </c>
      <c r="G8" s="539">
        <v>4236</v>
      </c>
      <c r="H8" s="539">
        <v>4237</v>
      </c>
      <c r="I8" s="539">
        <v>4238</v>
      </c>
      <c r="J8" s="539">
        <v>4239</v>
      </c>
      <c r="K8" s="539">
        <v>4240</v>
      </c>
      <c r="L8" s="537"/>
      <c r="M8" s="537"/>
      <c r="N8" s="537"/>
      <c r="O8" s="537"/>
      <c r="P8" s="537"/>
      <c r="Q8" s="537"/>
      <c r="R8" s="537"/>
      <c r="S8" s="540"/>
      <c r="T8" s="541"/>
      <c r="U8" s="541"/>
      <c r="V8" s="541"/>
      <c r="W8" s="541"/>
      <c r="X8" s="541"/>
      <c r="Y8" s="541"/>
      <c r="Z8" s="541"/>
      <c r="AA8" s="541"/>
      <c r="AB8" s="541"/>
      <c r="AC8" s="541"/>
      <c r="AD8" s="541"/>
      <c r="AE8" s="541"/>
      <c r="AF8" s="541"/>
      <c r="AG8" s="541"/>
      <c r="AH8" s="541"/>
      <c r="AI8" s="541"/>
      <c r="AJ8" s="541"/>
      <c r="AK8" s="541"/>
      <c r="AL8" s="541"/>
      <c r="AM8" s="541"/>
      <c r="AN8" s="541"/>
      <c r="AO8" s="541"/>
      <c r="AP8" s="541"/>
      <c r="AQ8" s="541"/>
      <c r="AR8" s="541"/>
      <c r="AS8" s="541"/>
      <c r="AT8" s="541"/>
      <c r="AU8" s="541"/>
      <c r="AV8" s="541"/>
      <c r="AW8" s="541"/>
      <c r="AX8" s="541"/>
      <c r="AY8" s="541"/>
      <c r="AZ8" s="541"/>
      <c r="BA8" s="541"/>
      <c r="BB8" s="541"/>
      <c r="BC8" s="541"/>
      <c r="BD8" s="541"/>
      <c r="BE8" s="541"/>
      <c r="BF8" s="541"/>
      <c r="BG8" s="541"/>
      <c r="BH8" s="541"/>
      <c r="BI8" s="541"/>
      <c r="BJ8" s="541"/>
      <c r="BK8" s="541"/>
      <c r="BL8" s="541"/>
      <c r="BM8" s="541"/>
      <c r="BN8" s="541"/>
      <c r="BO8" s="541"/>
      <c r="BP8" s="541"/>
      <c r="BQ8" s="541"/>
      <c r="BR8" s="541"/>
      <c r="BS8" s="541"/>
      <c r="BT8" s="541"/>
      <c r="BU8" s="541"/>
      <c r="BV8" s="541"/>
      <c r="BW8" s="541"/>
      <c r="BX8" s="541"/>
      <c r="BY8" s="541"/>
      <c r="BZ8" s="541"/>
      <c r="CA8" s="541"/>
      <c r="CB8" s="541"/>
      <c r="CC8" s="541"/>
      <c r="CD8" s="541"/>
      <c r="CE8" s="541"/>
      <c r="CF8" s="541"/>
      <c r="CG8" s="541"/>
      <c r="CH8" s="541"/>
      <c r="CI8" s="541"/>
      <c r="CJ8" s="541"/>
      <c r="CK8" s="541"/>
      <c r="CL8" s="541"/>
      <c r="CM8" s="541"/>
      <c r="CN8" s="541"/>
      <c r="CO8" s="541"/>
      <c r="CP8" s="541"/>
      <c r="CQ8" s="541"/>
      <c r="CR8" s="541"/>
      <c r="CS8" s="541"/>
      <c r="CT8" s="541"/>
      <c r="CU8" s="541"/>
      <c r="CV8" s="541"/>
      <c r="CW8" s="541"/>
      <c r="CX8" s="541"/>
      <c r="CY8" s="541"/>
      <c r="CZ8" s="541"/>
      <c r="DA8" s="541"/>
      <c r="DB8" s="541"/>
      <c r="DC8" s="541"/>
      <c r="DD8" s="541"/>
      <c r="DE8" s="541"/>
      <c r="DF8" s="541"/>
      <c r="DG8" s="541"/>
      <c r="DH8" s="541"/>
      <c r="DI8" s="541"/>
      <c r="DJ8" s="541"/>
      <c r="DK8" s="541"/>
      <c r="DL8" s="541"/>
      <c r="DM8" s="541"/>
      <c r="DN8" s="541"/>
      <c r="DO8" s="541"/>
      <c r="DP8" s="541"/>
      <c r="DQ8" s="541"/>
      <c r="DR8" s="541"/>
      <c r="DS8" s="541"/>
      <c r="DT8" s="541"/>
      <c r="DU8" s="541"/>
      <c r="DV8" s="541"/>
      <c r="DW8" s="541"/>
      <c r="DX8" s="541"/>
      <c r="DY8" s="541"/>
      <c r="DZ8" s="541"/>
      <c r="EA8" s="541"/>
      <c r="EB8" s="541"/>
      <c r="EC8" s="541"/>
      <c r="ED8" s="541"/>
      <c r="EE8" s="541"/>
      <c r="EF8" s="541"/>
      <c r="EG8" s="541"/>
      <c r="EH8" s="541"/>
      <c r="EI8" s="541"/>
      <c r="EJ8" s="541"/>
      <c r="EK8" s="541"/>
      <c r="EL8" s="541"/>
      <c r="EM8" s="541"/>
      <c r="EN8" s="541"/>
      <c r="EO8" s="541"/>
      <c r="EP8" s="541"/>
      <c r="EQ8" s="541"/>
      <c r="ER8" s="541"/>
      <c r="ES8" s="541"/>
      <c r="ET8" s="541"/>
      <c r="EU8" s="541"/>
      <c r="EV8" s="541"/>
      <c r="EW8" s="541"/>
      <c r="EX8" s="541"/>
      <c r="EY8" s="541"/>
      <c r="EZ8" s="541"/>
      <c r="FA8" s="541"/>
      <c r="FB8" s="541"/>
      <c r="FC8" s="541"/>
      <c r="FD8" s="541"/>
      <c r="FE8" s="541"/>
      <c r="FF8" s="541"/>
      <c r="FG8" s="541"/>
      <c r="FH8" s="541"/>
      <c r="FI8" s="541"/>
      <c r="FJ8" s="541"/>
      <c r="FK8" s="541"/>
      <c r="FL8" s="541"/>
      <c r="FM8" s="541"/>
      <c r="FN8" s="541"/>
      <c r="FO8" s="541"/>
      <c r="FP8" s="541"/>
      <c r="FQ8" s="541"/>
      <c r="FR8" s="541"/>
      <c r="FS8" s="541"/>
      <c r="FT8" s="541"/>
      <c r="FU8" s="541"/>
      <c r="FV8" s="541"/>
      <c r="FW8" s="541"/>
      <c r="FX8" s="541"/>
      <c r="FY8" s="541"/>
      <c r="FZ8" s="541"/>
      <c r="GA8" s="541"/>
      <c r="GB8" s="541"/>
      <c r="GC8" s="541"/>
      <c r="GD8" s="541"/>
      <c r="GE8" s="541"/>
      <c r="GF8" s="541"/>
      <c r="GG8" s="541"/>
      <c r="GH8" s="541"/>
      <c r="GI8" s="541"/>
      <c r="GJ8" s="541"/>
      <c r="GK8" s="541"/>
      <c r="GL8" s="541"/>
      <c r="GM8" s="541"/>
      <c r="GN8" s="541"/>
      <c r="GO8" s="541"/>
      <c r="GP8" s="541"/>
      <c r="GQ8" s="541"/>
      <c r="GR8" s="541"/>
      <c r="GS8" s="541"/>
      <c r="GT8" s="541"/>
      <c r="GU8" s="541"/>
      <c r="GV8" s="541"/>
      <c r="GW8" s="541"/>
      <c r="GX8" s="541"/>
      <c r="GY8" s="541"/>
      <c r="GZ8" s="541"/>
      <c r="HA8" s="541"/>
      <c r="HB8" s="541"/>
      <c r="HC8" s="541"/>
      <c r="HD8" s="541"/>
      <c r="HE8" s="541"/>
      <c r="HF8" s="541"/>
      <c r="HG8" s="541"/>
      <c r="HH8" s="541"/>
      <c r="HI8" s="541"/>
      <c r="HJ8" s="541"/>
      <c r="HK8" s="541"/>
      <c r="HL8" s="541"/>
      <c r="HM8" s="541"/>
      <c r="HN8" s="541"/>
      <c r="HO8" s="541"/>
      <c r="HP8" s="541"/>
      <c r="HQ8" s="541"/>
      <c r="HR8" s="541"/>
      <c r="HS8" s="541"/>
      <c r="HT8" s="541"/>
      <c r="HU8" s="541"/>
      <c r="HV8" s="541"/>
      <c r="HW8" s="541"/>
      <c r="HX8" s="541"/>
      <c r="HY8" s="541"/>
      <c r="HZ8" s="541"/>
      <c r="IA8" s="541"/>
      <c r="IB8" s="541"/>
      <c r="IC8" s="541"/>
      <c r="ID8" s="541"/>
      <c r="IE8" s="541"/>
      <c r="IF8" s="541"/>
      <c r="IG8" s="541"/>
      <c r="IH8" s="541"/>
      <c r="II8" s="541"/>
      <c r="IJ8" s="541"/>
      <c r="IK8" s="541"/>
      <c r="IL8" s="541"/>
      <c r="IM8" s="541"/>
      <c r="IN8" s="541"/>
      <c r="IO8" s="541"/>
      <c r="IP8" s="541"/>
      <c r="IQ8" s="541"/>
      <c r="IR8" s="541"/>
      <c r="IS8" s="541"/>
      <c r="IT8" s="541"/>
      <c r="IU8" s="541"/>
      <c r="IV8" s="541"/>
      <c r="IW8" s="541"/>
      <c r="IX8" s="541"/>
      <c r="IY8" s="541"/>
      <c r="IZ8" s="541"/>
      <c r="JA8" s="541"/>
      <c r="JB8" s="541"/>
      <c r="JC8" s="541"/>
      <c r="JD8" s="541"/>
      <c r="JE8" s="541"/>
      <c r="JF8" s="541"/>
      <c r="JG8" s="541"/>
      <c r="JH8" s="541"/>
      <c r="JI8" s="541"/>
      <c r="JJ8" s="541"/>
      <c r="JK8" s="541"/>
      <c r="JL8" s="541"/>
      <c r="JM8" s="541"/>
      <c r="JN8" s="541"/>
      <c r="JO8" s="541"/>
      <c r="JP8" s="541"/>
      <c r="JQ8" s="541"/>
      <c r="JR8" s="541"/>
      <c r="JS8" s="541"/>
      <c r="JT8" s="541"/>
      <c r="JU8" s="541"/>
      <c r="JV8" s="541"/>
      <c r="JW8" s="541"/>
      <c r="JX8" s="541"/>
      <c r="JY8" s="541"/>
      <c r="JZ8" s="541"/>
      <c r="KA8" s="541"/>
      <c r="KB8" s="541"/>
      <c r="KC8" s="541"/>
      <c r="KD8" s="541"/>
      <c r="KE8" s="541"/>
      <c r="KF8" s="541"/>
      <c r="KG8" s="541"/>
      <c r="KH8" s="541"/>
      <c r="KI8" s="541"/>
      <c r="KJ8" s="541"/>
      <c r="KK8" s="541"/>
      <c r="KL8" s="541"/>
      <c r="KM8" s="541"/>
      <c r="KN8" s="541"/>
      <c r="KO8" s="541"/>
      <c r="KP8" s="541"/>
      <c r="KQ8" s="541"/>
      <c r="KR8" s="541"/>
      <c r="KS8" s="541"/>
      <c r="KT8" s="541"/>
      <c r="KU8" s="541"/>
      <c r="KV8" s="541"/>
      <c r="KW8" s="541"/>
      <c r="KX8" s="541"/>
      <c r="KY8" s="541"/>
      <c r="KZ8" s="541"/>
      <c r="LA8" s="541"/>
      <c r="LB8" s="541"/>
      <c r="LC8" s="541"/>
      <c r="LD8" s="541"/>
      <c r="LE8" s="541"/>
      <c r="LF8" s="541"/>
      <c r="LG8" s="541"/>
      <c r="LH8" s="541"/>
      <c r="LI8" s="541"/>
      <c r="LJ8" s="541"/>
      <c r="LK8" s="541"/>
      <c r="LL8" s="541"/>
      <c r="LM8" s="541"/>
      <c r="LN8" s="541"/>
      <c r="LO8" s="541"/>
      <c r="LP8" s="541"/>
      <c r="LQ8" s="541"/>
      <c r="LR8" s="541"/>
      <c r="LS8" s="541"/>
      <c r="LT8" s="541"/>
      <c r="LU8" s="541"/>
      <c r="LV8" s="541"/>
      <c r="LW8" s="541"/>
      <c r="LX8" s="541"/>
      <c r="LY8" s="541"/>
      <c r="LZ8" s="541"/>
      <c r="MA8" s="541"/>
      <c r="MB8" s="541"/>
      <c r="MC8" s="541"/>
      <c r="MD8" s="541"/>
      <c r="ME8" s="541"/>
      <c r="MF8" s="541"/>
      <c r="MG8" s="541"/>
      <c r="MH8" s="541"/>
      <c r="MI8" s="541"/>
      <c r="MJ8" s="541"/>
      <c r="MK8" s="541"/>
      <c r="ML8" s="541"/>
      <c r="MM8" s="541"/>
      <c r="MN8" s="541"/>
      <c r="MO8" s="541"/>
      <c r="MP8" s="541"/>
      <c r="MQ8" s="541"/>
      <c r="MR8" s="541"/>
      <c r="MS8" s="541"/>
      <c r="MT8" s="541"/>
      <c r="MU8" s="541"/>
      <c r="MV8" s="541"/>
      <c r="MW8" s="541"/>
      <c r="MX8" s="541"/>
      <c r="MY8" s="541"/>
      <c r="MZ8" s="541"/>
      <c r="NA8" s="541"/>
      <c r="NB8" s="541"/>
      <c r="NC8" s="541"/>
      <c r="ND8" s="541"/>
      <c r="NE8" s="541"/>
      <c r="NF8" s="541"/>
      <c r="NG8" s="541"/>
      <c r="NH8" s="541"/>
      <c r="NI8" s="541"/>
      <c r="NJ8" s="541"/>
      <c r="NK8" s="541"/>
      <c r="NL8" s="541"/>
      <c r="NM8" s="541"/>
      <c r="NN8" s="541"/>
      <c r="NO8" s="541"/>
      <c r="NP8" s="541"/>
      <c r="NQ8" s="541"/>
      <c r="NR8" s="541"/>
      <c r="NS8" s="541"/>
      <c r="NT8" s="541"/>
      <c r="NU8" s="541"/>
      <c r="NV8" s="541"/>
      <c r="NW8" s="541"/>
      <c r="NX8" s="541"/>
      <c r="NY8" s="541"/>
      <c r="NZ8" s="541"/>
      <c r="OA8" s="541"/>
      <c r="OB8" s="541"/>
      <c r="OC8" s="541"/>
      <c r="OD8" s="541"/>
      <c r="OE8" s="541"/>
      <c r="OF8" s="541"/>
      <c r="OG8" s="541"/>
      <c r="OH8" s="541"/>
      <c r="OI8" s="541"/>
      <c r="OJ8" s="541"/>
      <c r="OK8" s="541"/>
      <c r="OL8" s="541"/>
      <c r="OM8" s="541"/>
      <c r="ON8" s="541"/>
      <c r="OO8" s="541"/>
      <c r="OP8" s="541"/>
      <c r="OQ8" s="541"/>
      <c r="OR8" s="541"/>
    </row>
    <row r="9" spans="1:408" s="538" customFormat="1" ht="15" customHeight="1">
      <c r="A9" s="534" t="s">
        <v>371</v>
      </c>
      <c r="B9" s="535">
        <v>7</v>
      </c>
      <c r="C9" s="535">
        <v>10</v>
      </c>
      <c r="D9" s="535">
        <v>3</v>
      </c>
      <c r="E9" s="535">
        <v>1</v>
      </c>
      <c r="F9" s="535">
        <v>4</v>
      </c>
      <c r="G9" s="535">
        <v>9</v>
      </c>
      <c r="H9" s="535">
        <v>8</v>
      </c>
      <c r="I9" s="535">
        <v>2</v>
      </c>
      <c r="J9" s="535">
        <v>5</v>
      </c>
      <c r="K9" s="535">
        <v>6</v>
      </c>
      <c r="L9" s="537"/>
      <c r="M9" s="537"/>
      <c r="N9" s="537"/>
      <c r="O9" s="537"/>
      <c r="P9" s="537"/>
      <c r="Q9" s="537"/>
      <c r="R9" s="537"/>
      <c r="S9" s="540"/>
      <c r="T9" s="541"/>
      <c r="U9" s="541"/>
      <c r="V9" s="541"/>
      <c r="W9" s="541"/>
      <c r="X9" s="541"/>
      <c r="Y9" s="541"/>
      <c r="Z9" s="541"/>
      <c r="AA9" s="541"/>
      <c r="AB9" s="541"/>
      <c r="AC9" s="541"/>
      <c r="AD9" s="541"/>
      <c r="AE9" s="541"/>
      <c r="AF9" s="541"/>
      <c r="AG9" s="541"/>
      <c r="AH9" s="541"/>
      <c r="AI9" s="541"/>
      <c r="AJ9" s="541"/>
      <c r="AK9" s="541"/>
      <c r="AL9" s="541"/>
      <c r="AM9" s="541"/>
      <c r="AN9" s="541"/>
      <c r="AO9" s="541"/>
      <c r="AP9" s="541"/>
      <c r="AQ9" s="541"/>
      <c r="AR9" s="541"/>
      <c r="AS9" s="541"/>
      <c r="AT9" s="541"/>
      <c r="AU9" s="541"/>
      <c r="AV9" s="541"/>
      <c r="AW9" s="541"/>
      <c r="AX9" s="541"/>
      <c r="AY9" s="541"/>
      <c r="AZ9" s="541"/>
      <c r="BA9" s="541"/>
      <c r="BB9" s="541"/>
      <c r="BC9" s="541"/>
      <c r="BD9" s="541"/>
      <c r="BE9" s="541"/>
      <c r="BF9" s="541"/>
      <c r="BG9" s="541"/>
      <c r="BH9" s="541"/>
      <c r="BI9" s="541"/>
      <c r="BJ9" s="541"/>
      <c r="BK9" s="541"/>
      <c r="BL9" s="541"/>
      <c r="BM9" s="541"/>
      <c r="BN9" s="541"/>
      <c r="BO9" s="541"/>
      <c r="BP9" s="541"/>
      <c r="BQ9" s="541"/>
      <c r="BR9" s="541"/>
      <c r="BS9" s="541"/>
      <c r="BT9" s="541"/>
      <c r="BU9" s="541"/>
      <c r="BV9" s="541"/>
      <c r="BW9" s="541"/>
      <c r="BX9" s="541"/>
      <c r="BY9" s="541"/>
      <c r="BZ9" s="541"/>
      <c r="CA9" s="541"/>
      <c r="CB9" s="541"/>
      <c r="CC9" s="541"/>
      <c r="CD9" s="541"/>
      <c r="CE9" s="541"/>
      <c r="CF9" s="541"/>
      <c r="CG9" s="541"/>
      <c r="CH9" s="541"/>
      <c r="CI9" s="541"/>
      <c r="CJ9" s="541"/>
      <c r="CK9" s="541"/>
      <c r="CL9" s="541"/>
      <c r="CM9" s="541"/>
      <c r="CN9" s="541"/>
      <c r="CO9" s="541"/>
      <c r="CP9" s="541"/>
      <c r="CQ9" s="541"/>
      <c r="CR9" s="541"/>
      <c r="CS9" s="541"/>
      <c r="CT9" s="541"/>
      <c r="CU9" s="541"/>
      <c r="CV9" s="541"/>
      <c r="CW9" s="541"/>
      <c r="CX9" s="541"/>
      <c r="CY9" s="541"/>
      <c r="CZ9" s="541"/>
      <c r="DA9" s="541"/>
      <c r="DB9" s="541"/>
      <c r="DC9" s="541"/>
      <c r="DD9" s="541"/>
      <c r="DE9" s="541"/>
      <c r="DF9" s="541"/>
      <c r="DG9" s="541"/>
      <c r="DH9" s="541"/>
      <c r="DI9" s="541"/>
      <c r="DJ9" s="541"/>
      <c r="DK9" s="541"/>
      <c r="DL9" s="541"/>
      <c r="DM9" s="541"/>
      <c r="DN9" s="541"/>
      <c r="DO9" s="541"/>
      <c r="DP9" s="541"/>
      <c r="DQ9" s="541"/>
      <c r="DR9" s="541"/>
      <c r="DS9" s="541"/>
      <c r="DT9" s="541"/>
      <c r="DU9" s="541"/>
      <c r="DV9" s="541"/>
      <c r="DW9" s="541"/>
      <c r="DX9" s="541"/>
      <c r="DY9" s="541"/>
      <c r="DZ9" s="541"/>
      <c r="EA9" s="541"/>
      <c r="EB9" s="541"/>
      <c r="EC9" s="541"/>
      <c r="ED9" s="541"/>
      <c r="EE9" s="541"/>
      <c r="EF9" s="541"/>
      <c r="EG9" s="541"/>
      <c r="EH9" s="541"/>
      <c r="EI9" s="541"/>
      <c r="EJ9" s="541"/>
      <c r="EK9" s="541"/>
      <c r="EL9" s="541"/>
      <c r="EM9" s="541"/>
      <c r="EN9" s="541"/>
      <c r="EO9" s="541"/>
      <c r="EP9" s="541"/>
      <c r="EQ9" s="541"/>
      <c r="ER9" s="541"/>
      <c r="ES9" s="541"/>
      <c r="ET9" s="541"/>
      <c r="EU9" s="541"/>
      <c r="EV9" s="541"/>
      <c r="EW9" s="541"/>
      <c r="EX9" s="541"/>
      <c r="EY9" s="541"/>
      <c r="EZ9" s="541"/>
      <c r="FA9" s="541"/>
      <c r="FB9" s="541"/>
      <c r="FC9" s="541"/>
      <c r="FD9" s="541"/>
      <c r="FE9" s="541"/>
      <c r="FF9" s="541"/>
      <c r="FG9" s="541"/>
      <c r="FH9" s="541"/>
      <c r="FI9" s="541"/>
      <c r="FJ9" s="541"/>
      <c r="FK9" s="541"/>
      <c r="FL9" s="541"/>
      <c r="FM9" s="541"/>
      <c r="FN9" s="541"/>
      <c r="FO9" s="541"/>
      <c r="FP9" s="541"/>
      <c r="FQ9" s="541"/>
      <c r="FR9" s="541"/>
      <c r="FS9" s="541"/>
      <c r="FT9" s="541"/>
      <c r="FU9" s="541"/>
      <c r="FV9" s="541"/>
      <c r="FW9" s="541"/>
      <c r="FX9" s="541"/>
      <c r="FY9" s="541"/>
      <c r="FZ9" s="541"/>
      <c r="GA9" s="541"/>
      <c r="GB9" s="541"/>
      <c r="GC9" s="541"/>
      <c r="GD9" s="541"/>
      <c r="GE9" s="541"/>
      <c r="GF9" s="541"/>
      <c r="GG9" s="541"/>
      <c r="GH9" s="541"/>
      <c r="GI9" s="541"/>
      <c r="GJ9" s="541"/>
      <c r="GK9" s="541"/>
      <c r="GL9" s="541"/>
      <c r="GM9" s="541"/>
      <c r="GN9" s="541"/>
      <c r="GO9" s="541"/>
      <c r="GP9" s="541"/>
      <c r="GQ9" s="541"/>
      <c r="GR9" s="541"/>
      <c r="GS9" s="541"/>
      <c r="GT9" s="541"/>
      <c r="GU9" s="541"/>
      <c r="GV9" s="541"/>
      <c r="GW9" s="541"/>
      <c r="GX9" s="541"/>
      <c r="GY9" s="541"/>
      <c r="GZ9" s="541"/>
      <c r="HA9" s="541"/>
      <c r="HB9" s="541"/>
      <c r="HC9" s="541"/>
      <c r="HD9" s="541"/>
      <c r="HE9" s="541"/>
      <c r="HF9" s="541"/>
      <c r="HG9" s="541"/>
      <c r="HH9" s="541"/>
      <c r="HI9" s="541"/>
      <c r="HJ9" s="541"/>
      <c r="HK9" s="541"/>
      <c r="HL9" s="541"/>
      <c r="HM9" s="541"/>
      <c r="HN9" s="541"/>
      <c r="HO9" s="541"/>
      <c r="HP9" s="541"/>
      <c r="HQ9" s="541"/>
      <c r="HR9" s="541"/>
      <c r="HS9" s="541"/>
      <c r="HT9" s="541"/>
      <c r="HU9" s="541"/>
      <c r="HV9" s="541"/>
      <c r="HW9" s="541"/>
      <c r="HX9" s="541"/>
      <c r="HY9" s="541"/>
      <c r="HZ9" s="541"/>
      <c r="IA9" s="541"/>
      <c r="IB9" s="541"/>
      <c r="IC9" s="541"/>
      <c r="ID9" s="541"/>
      <c r="IE9" s="541"/>
      <c r="IF9" s="541"/>
      <c r="IG9" s="541"/>
      <c r="IH9" s="541"/>
      <c r="II9" s="541"/>
      <c r="IJ9" s="541"/>
      <c r="IK9" s="541"/>
      <c r="IL9" s="541"/>
      <c r="IM9" s="541"/>
      <c r="IN9" s="541"/>
      <c r="IO9" s="541"/>
      <c r="IP9" s="541"/>
      <c r="IQ9" s="541"/>
      <c r="IR9" s="541"/>
      <c r="IS9" s="541"/>
      <c r="IT9" s="541"/>
      <c r="IU9" s="541"/>
      <c r="IV9" s="541"/>
      <c r="IW9" s="541"/>
      <c r="IX9" s="541"/>
      <c r="IY9" s="541"/>
      <c r="IZ9" s="541"/>
      <c r="JA9" s="541"/>
      <c r="JB9" s="541"/>
      <c r="JC9" s="541"/>
      <c r="JD9" s="541"/>
      <c r="JE9" s="541"/>
      <c r="JF9" s="541"/>
      <c r="JG9" s="541"/>
      <c r="JH9" s="541"/>
      <c r="JI9" s="541"/>
      <c r="JJ9" s="541"/>
      <c r="JK9" s="541"/>
      <c r="JL9" s="541"/>
      <c r="JM9" s="541"/>
      <c r="JN9" s="541"/>
      <c r="JO9" s="541"/>
      <c r="JP9" s="541"/>
      <c r="JQ9" s="541"/>
      <c r="JR9" s="541"/>
      <c r="JS9" s="541"/>
      <c r="JT9" s="541"/>
      <c r="JU9" s="541"/>
      <c r="JV9" s="541"/>
      <c r="JW9" s="541"/>
      <c r="JX9" s="541"/>
      <c r="JY9" s="541"/>
      <c r="JZ9" s="541"/>
      <c r="KA9" s="541"/>
      <c r="KB9" s="541"/>
      <c r="KC9" s="541"/>
      <c r="KD9" s="541"/>
      <c r="KE9" s="541"/>
      <c r="KF9" s="541"/>
      <c r="KG9" s="541"/>
      <c r="KH9" s="541"/>
      <c r="KI9" s="541"/>
      <c r="KJ9" s="541"/>
      <c r="KK9" s="541"/>
      <c r="KL9" s="541"/>
      <c r="KM9" s="541"/>
      <c r="KN9" s="541"/>
      <c r="KO9" s="541"/>
      <c r="KP9" s="541"/>
      <c r="KQ9" s="541"/>
      <c r="KR9" s="541"/>
      <c r="KS9" s="541"/>
      <c r="KT9" s="541"/>
      <c r="KU9" s="541"/>
      <c r="KV9" s="541"/>
      <c r="KW9" s="541"/>
      <c r="KX9" s="541"/>
      <c r="KY9" s="541"/>
      <c r="KZ9" s="541"/>
      <c r="LA9" s="541"/>
      <c r="LB9" s="541"/>
      <c r="LC9" s="541"/>
      <c r="LD9" s="541"/>
      <c r="LE9" s="541"/>
      <c r="LF9" s="541"/>
      <c r="LG9" s="541"/>
      <c r="LH9" s="541"/>
      <c r="LI9" s="541"/>
      <c r="LJ9" s="541"/>
      <c r="LK9" s="541"/>
      <c r="LL9" s="541"/>
      <c r="LM9" s="541"/>
      <c r="LN9" s="541"/>
      <c r="LO9" s="541"/>
      <c r="LP9" s="541"/>
      <c r="LQ9" s="541"/>
      <c r="LR9" s="541"/>
      <c r="LS9" s="541"/>
      <c r="LT9" s="541"/>
      <c r="LU9" s="541"/>
      <c r="LV9" s="541"/>
      <c r="LW9" s="541"/>
      <c r="LX9" s="541"/>
      <c r="LY9" s="541"/>
      <c r="LZ9" s="541"/>
      <c r="MA9" s="541"/>
      <c r="MB9" s="541"/>
      <c r="MC9" s="541"/>
      <c r="MD9" s="541"/>
      <c r="ME9" s="541"/>
      <c r="MF9" s="541"/>
      <c r="MG9" s="541"/>
      <c r="MH9" s="541"/>
      <c r="MI9" s="541"/>
      <c r="MJ9" s="541"/>
      <c r="MK9" s="541"/>
      <c r="ML9" s="541"/>
      <c r="MM9" s="541"/>
      <c r="MN9" s="541"/>
      <c r="MO9" s="541"/>
      <c r="MP9" s="541"/>
      <c r="MQ9" s="541"/>
      <c r="MR9" s="541"/>
      <c r="MS9" s="541"/>
      <c r="MT9" s="541"/>
      <c r="MU9" s="541"/>
      <c r="MV9" s="541"/>
      <c r="MW9" s="541"/>
      <c r="MX9" s="541"/>
      <c r="MY9" s="541"/>
      <c r="MZ9" s="541"/>
      <c r="NA9" s="541"/>
      <c r="NB9" s="541"/>
      <c r="NC9" s="541"/>
      <c r="ND9" s="541"/>
      <c r="NE9" s="541"/>
      <c r="NF9" s="541"/>
      <c r="NG9" s="541"/>
      <c r="NH9" s="541"/>
      <c r="NI9" s="541"/>
      <c r="NJ9" s="541"/>
      <c r="NK9" s="541"/>
      <c r="NL9" s="541"/>
      <c r="NM9" s="541"/>
      <c r="NN9" s="541"/>
      <c r="NO9" s="541"/>
      <c r="NP9" s="541"/>
      <c r="NQ9" s="541"/>
      <c r="NR9" s="541"/>
      <c r="NS9" s="541"/>
      <c r="NT9" s="541"/>
      <c r="NU9" s="541"/>
      <c r="NV9" s="541"/>
      <c r="NW9" s="541"/>
      <c r="NX9" s="541"/>
      <c r="NY9" s="541"/>
      <c r="NZ9" s="541"/>
      <c r="OA9" s="541"/>
      <c r="OB9" s="541"/>
      <c r="OC9" s="541"/>
      <c r="OD9" s="541"/>
      <c r="OE9" s="541"/>
      <c r="OF9" s="541"/>
      <c r="OG9" s="541"/>
      <c r="OH9" s="541"/>
      <c r="OI9" s="541"/>
      <c r="OJ9" s="541"/>
      <c r="OK9" s="541"/>
      <c r="OL9" s="541"/>
      <c r="OM9" s="541"/>
      <c r="ON9" s="541"/>
      <c r="OO9" s="541"/>
      <c r="OP9" s="541"/>
      <c r="OQ9" s="541"/>
      <c r="OR9" s="541"/>
    </row>
    <row r="10" spans="1:408" s="538" customFormat="1" ht="14.25" customHeight="1">
      <c r="A10" s="534"/>
      <c r="B10" s="539">
        <v>4221</v>
      </c>
      <c r="C10" s="539">
        <v>4222</v>
      </c>
      <c r="D10" s="539">
        <v>4223</v>
      </c>
      <c r="E10" s="539">
        <v>4224</v>
      </c>
      <c r="F10" s="539">
        <v>4225</v>
      </c>
      <c r="G10" s="539">
        <v>4226</v>
      </c>
      <c r="H10" s="539">
        <v>4227</v>
      </c>
      <c r="I10" s="539">
        <v>4228</v>
      </c>
      <c r="J10" s="539">
        <v>4229</v>
      </c>
      <c r="K10" s="539">
        <v>4230</v>
      </c>
      <c r="L10" s="537"/>
      <c r="M10" s="537"/>
      <c r="N10" s="537"/>
      <c r="O10" s="537"/>
      <c r="P10" s="537"/>
      <c r="Q10" s="537"/>
      <c r="R10" s="537"/>
      <c r="S10" s="540"/>
      <c r="T10" s="541"/>
      <c r="U10" s="541"/>
      <c r="V10" s="541"/>
      <c r="W10" s="541"/>
      <c r="X10" s="541"/>
      <c r="Y10" s="541"/>
      <c r="Z10" s="541"/>
      <c r="AA10" s="541"/>
      <c r="AB10" s="541"/>
      <c r="AC10" s="541"/>
      <c r="AD10" s="541"/>
      <c r="AE10" s="541"/>
      <c r="AF10" s="541"/>
      <c r="AG10" s="541"/>
      <c r="AH10" s="541"/>
      <c r="AI10" s="541"/>
      <c r="AJ10" s="541"/>
      <c r="AK10" s="541"/>
      <c r="AL10" s="541"/>
      <c r="AM10" s="541"/>
      <c r="AN10" s="541"/>
      <c r="AO10" s="541"/>
      <c r="AP10" s="541"/>
      <c r="AQ10" s="541"/>
      <c r="AR10" s="541"/>
      <c r="AS10" s="541"/>
      <c r="AT10" s="541"/>
      <c r="AU10" s="541"/>
      <c r="AV10" s="541"/>
      <c r="AW10" s="541"/>
      <c r="AX10" s="541"/>
      <c r="AY10" s="541"/>
      <c r="AZ10" s="541"/>
      <c r="BA10" s="541"/>
      <c r="BB10" s="541"/>
      <c r="BC10" s="541"/>
      <c r="BD10" s="541"/>
      <c r="BE10" s="541"/>
      <c r="BF10" s="541"/>
      <c r="BG10" s="541"/>
      <c r="BH10" s="541"/>
      <c r="BI10" s="541"/>
      <c r="BJ10" s="541"/>
      <c r="BK10" s="541"/>
      <c r="BL10" s="541"/>
      <c r="BM10" s="541"/>
      <c r="BN10" s="541"/>
      <c r="BO10" s="541"/>
      <c r="BP10" s="541"/>
      <c r="BQ10" s="541"/>
      <c r="BR10" s="541"/>
      <c r="BS10" s="541"/>
      <c r="BT10" s="541"/>
      <c r="BU10" s="541"/>
      <c r="BV10" s="541"/>
      <c r="BW10" s="541"/>
      <c r="BX10" s="541"/>
      <c r="BY10" s="541"/>
      <c r="BZ10" s="541"/>
      <c r="CA10" s="541"/>
      <c r="CB10" s="541"/>
      <c r="CC10" s="541"/>
      <c r="CD10" s="541"/>
      <c r="CE10" s="541"/>
      <c r="CF10" s="541"/>
      <c r="CG10" s="541"/>
      <c r="CH10" s="541"/>
      <c r="CI10" s="541"/>
      <c r="CJ10" s="541"/>
      <c r="CK10" s="541"/>
      <c r="CL10" s="541"/>
      <c r="CM10" s="541"/>
      <c r="CN10" s="541"/>
      <c r="CO10" s="541"/>
      <c r="CP10" s="541"/>
      <c r="CQ10" s="541"/>
      <c r="CR10" s="541"/>
      <c r="CS10" s="541"/>
      <c r="CT10" s="541"/>
      <c r="CU10" s="541"/>
      <c r="CV10" s="541"/>
      <c r="CW10" s="541"/>
      <c r="CX10" s="541"/>
      <c r="CY10" s="541"/>
      <c r="CZ10" s="541"/>
      <c r="DA10" s="541"/>
      <c r="DB10" s="541"/>
      <c r="DC10" s="541"/>
      <c r="DD10" s="541"/>
      <c r="DE10" s="541"/>
      <c r="DF10" s="541"/>
      <c r="DG10" s="541"/>
      <c r="DH10" s="541"/>
      <c r="DI10" s="541"/>
      <c r="DJ10" s="541"/>
      <c r="DK10" s="541"/>
      <c r="DL10" s="541"/>
      <c r="DM10" s="541"/>
      <c r="DN10" s="541"/>
      <c r="DO10" s="541"/>
      <c r="DP10" s="541"/>
      <c r="DQ10" s="541"/>
      <c r="DR10" s="541"/>
      <c r="DS10" s="541"/>
      <c r="DT10" s="541"/>
      <c r="DU10" s="541"/>
      <c r="DV10" s="541"/>
      <c r="DW10" s="541"/>
      <c r="DX10" s="541"/>
      <c r="DY10" s="541"/>
      <c r="DZ10" s="541"/>
      <c r="EA10" s="541"/>
      <c r="EB10" s="541"/>
      <c r="EC10" s="541"/>
      <c r="ED10" s="541"/>
      <c r="EE10" s="541"/>
      <c r="EF10" s="541"/>
      <c r="EG10" s="541"/>
      <c r="EH10" s="541"/>
      <c r="EI10" s="541"/>
      <c r="EJ10" s="541"/>
      <c r="EK10" s="541"/>
      <c r="EL10" s="541"/>
      <c r="EM10" s="541"/>
      <c r="EN10" s="541"/>
      <c r="EO10" s="541"/>
      <c r="EP10" s="541"/>
      <c r="EQ10" s="541"/>
      <c r="ER10" s="541"/>
      <c r="ES10" s="541"/>
      <c r="ET10" s="541"/>
      <c r="EU10" s="541"/>
      <c r="EV10" s="541"/>
      <c r="EW10" s="541"/>
      <c r="EX10" s="541"/>
      <c r="EY10" s="541"/>
      <c r="EZ10" s="541"/>
      <c r="FA10" s="541"/>
      <c r="FB10" s="541"/>
      <c r="FC10" s="541"/>
      <c r="FD10" s="541"/>
      <c r="FE10" s="541"/>
      <c r="FF10" s="541"/>
      <c r="FG10" s="541"/>
      <c r="FH10" s="541"/>
      <c r="FI10" s="541"/>
      <c r="FJ10" s="541"/>
      <c r="FK10" s="541"/>
      <c r="FL10" s="541"/>
      <c r="FM10" s="541"/>
      <c r="FN10" s="541"/>
      <c r="FO10" s="541"/>
      <c r="FP10" s="541"/>
      <c r="FQ10" s="541"/>
      <c r="FR10" s="541"/>
      <c r="FS10" s="541"/>
      <c r="FT10" s="541"/>
      <c r="FU10" s="541"/>
      <c r="FV10" s="541"/>
      <c r="FW10" s="541"/>
      <c r="FX10" s="541"/>
      <c r="FY10" s="541"/>
      <c r="FZ10" s="541"/>
      <c r="GA10" s="541"/>
      <c r="GB10" s="541"/>
      <c r="GC10" s="541"/>
      <c r="GD10" s="541"/>
      <c r="GE10" s="541"/>
      <c r="GF10" s="541"/>
      <c r="GG10" s="541"/>
      <c r="GH10" s="541"/>
      <c r="GI10" s="541"/>
      <c r="GJ10" s="541"/>
      <c r="GK10" s="541"/>
      <c r="GL10" s="541"/>
      <c r="GM10" s="541"/>
      <c r="GN10" s="541"/>
      <c r="GO10" s="541"/>
      <c r="GP10" s="541"/>
      <c r="GQ10" s="541"/>
      <c r="GR10" s="541"/>
      <c r="GS10" s="541"/>
      <c r="GT10" s="541"/>
      <c r="GU10" s="541"/>
      <c r="GV10" s="541"/>
      <c r="GW10" s="541"/>
      <c r="GX10" s="541"/>
      <c r="GY10" s="541"/>
      <c r="GZ10" s="541"/>
      <c r="HA10" s="541"/>
      <c r="HB10" s="541"/>
      <c r="HC10" s="541"/>
      <c r="HD10" s="541"/>
      <c r="HE10" s="541"/>
      <c r="HF10" s="541"/>
      <c r="HG10" s="541"/>
      <c r="HH10" s="541"/>
      <c r="HI10" s="541"/>
      <c r="HJ10" s="541"/>
      <c r="HK10" s="541"/>
      <c r="HL10" s="541"/>
      <c r="HM10" s="541"/>
      <c r="HN10" s="541"/>
      <c r="HO10" s="541"/>
      <c r="HP10" s="541"/>
      <c r="HQ10" s="541"/>
      <c r="HR10" s="541"/>
      <c r="HS10" s="541"/>
      <c r="HT10" s="541"/>
      <c r="HU10" s="541"/>
      <c r="HV10" s="541"/>
      <c r="HW10" s="541"/>
      <c r="HX10" s="541"/>
      <c r="HY10" s="541"/>
      <c r="HZ10" s="541"/>
      <c r="IA10" s="541"/>
      <c r="IB10" s="541"/>
      <c r="IC10" s="541"/>
      <c r="ID10" s="541"/>
      <c r="IE10" s="541"/>
      <c r="IF10" s="541"/>
      <c r="IG10" s="541"/>
      <c r="IH10" s="541"/>
      <c r="II10" s="541"/>
      <c r="IJ10" s="541"/>
      <c r="IK10" s="541"/>
      <c r="IL10" s="541"/>
      <c r="IM10" s="541"/>
      <c r="IN10" s="541"/>
      <c r="IO10" s="541"/>
      <c r="IP10" s="541"/>
      <c r="IQ10" s="541"/>
      <c r="IR10" s="541"/>
      <c r="IS10" s="541"/>
      <c r="IT10" s="541"/>
      <c r="IU10" s="541"/>
      <c r="IV10" s="541"/>
      <c r="IW10" s="541"/>
      <c r="IX10" s="541"/>
      <c r="IY10" s="541"/>
      <c r="IZ10" s="541"/>
      <c r="JA10" s="541"/>
      <c r="JB10" s="541"/>
      <c r="JC10" s="541"/>
      <c r="JD10" s="541"/>
      <c r="JE10" s="541"/>
      <c r="JF10" s="541"/>
      <c r="JG10" s="541"/>
      <c r="JH10" s="541"/>
      <c r="JI10" s="541"/>
      <c r="JJ10" s="541"/>
      <c r="JK10" s="541"/>
      <c r="JL10" s="541"/>
      <c r="JM10" s="541"/>
      <c r="JN10" s="541"/>
      <c r="JO10" s="541"/>
      <c r="JP10" s="541"/>
      <c r="JQ10" s="541"/>
      <c r="JR10" s="541"/>
      <c r="JS10" s="541"/>
      <c r="JT10" s="541"/>
      <c r="JU10" s="541"/>
      <c r="JV10" s="541"/>
      <c r="JW10" s="541"/>
      <c r="JX10" s="541"/>
      <c r="JY10" s="541"/>
      <c r="JZ10" s="541"/>
      <c r="KA10" s="541"/>
      <c r="KB10" s="541"/>
      <c r="KC10" s="541"/>
      <c r="KD10" s="541"/>
      <c r="KE10" s="541"/>
      <c r="KF10" s="541"/>
      <c r="KG10" s="541"/>
      <c r="KH10" s="541"/>
      <c r="KI10" s="541"/>
      <c r="KJ10" s="541"/>
      <c r="KK10" s="541"/>
      <c r="KL10" s="541"/>
      <c r="KM10" s="541"/>
      <c r="KN10" s="541"/>
      <c r="KO10" s="541"/>
      <c r="KP10" s="541"/>
      <c r="KQ10" s="541"/>
      <c r="KR10" s="541"/>
      <c r="KS10" s="541"/>
      <c r="KT10" s="541"/>
      <c r="KU10" s="541"/>
      <c r="KV10" s="541"/>
      <c r="KW10" s="541"/>
      <c r="KX10" s="541"/>
      <c r="KY10" s="541"/>
      <c r="KZ10" s="541"/>
      <c r="LA10" s="541"/>
      <c r="LB10" s="541"/>
      <c r="LC10" s="541"/>
      <c r="LD10" s="541"/>
      <c r="LE10" s="541"/>
      <c r="LF10" s="541"/>
      <c r="LG10" s="541"/>
      <c r="LH10" s="541"/>
      <c r="LI10" s="541"/>
      <c r="LJ10" s="541"/>
      <c r="LK10" s="541"/>
      <c r="LL10" s="541"/>
      <c r="LM10" s="541"/>
      <c r="LN10" s="541"/>
      <c r="LO10" s="541"/>
      <c r="LP10" s="541"/>
      <c r="LQ10" s="541"/>
      <c r="LR10" s="541"/>
      <c r="LS10" s="541"/>
      <c r="LT10" s="541"/>
      <c r="LU10" s="541"/>
      <c r="LV10" s="541"/>
      <c r="LW10" s="541"/>
      <c r="LX10" s="541"/>
      <c r="LY10" s="541"/>
      <c r="LZ10" s="541"/>
      <c r="MA10" s="541"/>
      <c r="MB10" s="541"/>
      <c r="MC10" s="541"/>
      <c r="MD10" s="541"/>
      <c r="ME10" s="541"/>
      <c r="MF10" s="541"/>
      <c r="MG10" s="541"/>
      <c r="MH10" s="541"/>
      <c r="MI10" s="541"/>
      <c r="MJ10" s="541"/>
      <c r="MK10" s="541"/>
      <c r="ML10" s="541"/>
      <c r="MM10" s="541"/>
      <c r="MN10" s="541"/>
      <c r="MO10" s="541"/>
      <c r="MP10" s="541"/>
      <c r="MQ10" s="541"/>
      <c r="MR10" s="541"/>
      <c r="MS10" s="541"/>
      <c r="MT10" s="541"/>
      <c r="MU10" s="541"/>
      <c r="MV10" s="541"/>
      <c r="MW10" s="541"/>
      <c r="MX10" s="541"/>
      <c r="MY10" s="541"/>
      <c r="MZ10" s="541"/>
      <c r="NA10" s="541"/>
      <c r="NB10" s="541"/>
      <c r="NC10" s="541"/>
      <c r="ND10" s="541"/>
      <c r="NE10" s="541"/>
      <c r="NF10" s="541"/>
      <c r="NG10" s="541"/>
      <c r="NH10" s="541"/>
      <c r="NI10" s="541"/>
      <c r="NJ10" s="541"/>
      <c r="NK10" s="541"/>
      <c r="NL10" s="541"/>
      <c r="NM10" s="541"/>
      <c r="NN10" s="541"/>
      <c r="NO10" s="541"/>
      <c r="NP10" s="541"/>
      <c r="NQ10" s="541"/>
      <c r="NR10" s="541"/>
      <c r="NS10" s="541"/>
      <c r="NT10" s="541"/>
      <c r="NU10" s="541"/>
      <c r="NV10" s="541"/>
      <c r="NW10" s="541"/>
      <c r="NX10" s="541"/>
      <c r="NY10" s="541"/>
      <c r="NZ10" s="541"/>
      <c r="OA10" s="541"/>
      <c r="OB10" s="541"/>
      <c r="OC10" s="541"/>
      <c r="OD10" s="541"/>
      <c r="OE10" s="541"/>
      <c r="OF10" s="541"/>
      <c r="OG10" s="541"/>
      <c r="OH10" s="541"/>
      <c r="OI10" s="541"/>
      <c r="OJ10" s="541"/>
      <c r="OK10" s="541"/>
      <c r="OL10" s="541"/>
      <c r="OM10" s="541"/>
      <c r="ON10" s="541"/>
      <c r="OO10" s="541"/>
      <c r="OP10" s="541"/>
      <c r="OQ10" s="541"/>
      <c r="OR10" s="541"/>
    </row>
    <row r="11" spans="1:408" s="538" customFormat="1" ht="15" customHeight="1">
      <c r="A11" s="534" t="s">
        <v>372</v>
      </c>
      <c r="B11" s="535">
        <v>2</v>
      </c>
      <c r="C11" s="535">
        <v>5</v>
      </c>
      <c r="D11" s="535">
        <v>10</v>
      </c>
      <c r="E11" s="535">
        <v>8</v>
      </c>
      <c r="F11" s="535">
        <v>1</v>
      </c>
      <c r="G11" s="535">
        <v>6</v>
      </c>
      <c r="H11" s="535">
        <v>7</v>
      </c>
      <c r="I11" s="535">
        <v>4</v>
      </c>
      <c r="J11" s="535">
        <v>9</v>
      </c>
      <c r="K11" s="535">
        <v>3</v>
      </c>
      <c r="L11" s="537"/>
      <c r="M11" s="537"/>
      <c r="N11" s="537"/>
      <c r="O11" s="537"/>
      <c r="P11" s="537"/>
      <c r="Q11" s="537"/>
      <c r="R11" s="537"/>
      <c r="S11" s="540"/>
      <c r="T11" s="541"/>
      <c r="U11" s="541"/>
      <c r="V11" s="541"/>
      <c r="W11" s="541"/>
      <c r="X11" s="541"/>
      <c r="Y11" s="541"/>
      <c r="Z11" s="541"/>
      <c r="AA11" s="541"/>
      <c r="AB11" s="541"/>
      <c r="AC11" s="541"/>
      <c r="AD11" s="541"/>
      <c r="AE11" s="541"/>
      <c r="AF11" s="541"/>
      <c r="AG11" s="541"/>
      <c r="AH11" s="541"/>
      <c r="AI11" s="541"/>
      <c r="AJ11" s="541"/>
      <c r="AK11" s="541"/>
      <c r="AL11" s="541"/>
      <c r="AM11" s="541"/>
      <c r="AN11" s="541"/>
      <c r="AO11" s="541"/>
      <c r="AP11" s="541"/>
      <c r="AQ11" s="541"/>
      <c r="AR11" s="541"/>
      <c r="AS11" s="541"/>
      <c r="AT11" s="541"/>
      <c r="AU11" s="541"/>
      <c r="AV11" s="541"/>
      <c r="AW11" s="541"/>
      <c r="AX11" s="541"/>
      <c r="AY11" s="541"/>
      <c r="AZ11" s="541"/>
      <c r="BA11" s="541"/>
      <c r="BB11" s="541"/>
      <c r="BC11" s="541"/>
      <c r="BD11" s="541"/>
      <c r="BE11" s="541"/>
      <c r="BF11" s="541"/>
      <c r="BG11" s="541"/>
      <c r="BH11" s="541"/>
      <c r="BI11" s="541"/>
      <c r="BJ11" s="541"/>
      <c r="BK11" s="541"/>
      <c r="BL11" s="541"/>
      <c r="BM11" s="541"/>
      <c r="BN11" s="541"/>
      <c r="BO11" s="541"/>
      <c r="BP11" s="541"/>
      <c r="BQ11" s="541"/>
      <c r="BR11" s="541"/>
      <c r="BS11" s="541"/>
      <c r="BT11" s="541"/>
      <c r="BU11" s="541"/>
      <c r="BV11" s="541"/>
      <c r="BW11" s="541"/>
      <c r="BX11" s="541"/>
      <c r="BY11" s="541"/>
      <c r="BZ11" s="541"/>
      <c r="CA11" s="541"/>
      <c r="CB11" s="541"/>
      <c r="CC11" s="541"/>
      <c r="CD11" s="541"/>
      <c r="CE11" s="541"/>
      <c r="CF11" s="541"/>
      <c r="CG11" s="541"/>
      <c r="CH11" s="541"/>
      <c r="CI11" s="541"/>
      <c r="CJ11" s="541"/>
      <c r="CK11" s="541"/>
      <c r="CL11" s="541"/>
      <c r="CM11" s="541"/>
      <c r="CN11" s="541"/>
      <c r="CO11" s="541"/>
      <c r="CP11" s="541"/>
      <c r="CQ11" s="541"/>
      <c r="CR11" s="541"/>
      <c r="CS11" s="541"/>
      <c r="CT11" s="541"/>
      <c r="CU11" s="541"/>
      <c r="CV11" s="541"/>
      <c r="CW11" s="541"/>
      <c r="CX11" s="541"/>
      <c r="CY11" s="541"/>
      <c r="CZ11" s="541"/>
      <c r="DA11" s="541"/>
      <c r="DB11" s="541"/>
      <c r="DC11" s="541"/>
      <c r="DD11" s="541"/>
      <c r="DE11" s="541"/>
      <c r="DF11" s="541"/>
      <c r="DG11" s="541"/>
      <c r="DH11" s="541"/>
      <c r="DI11" s="541"/>
      <c r="DJ11" s="541"/>
      <c r="DK11" s="541"/>
      <c r="DL11" s="541"/>
      <c r="DM11" s="541"/>
      <c r="DN11" s="541"/>
      <c r="DO11" s="541"/>
      <c r="DP11" s="541"/>
      <c r="DQ11" s="541"/>
      <c r="DR11" s="541"/>
      <c r="DS11" s="541"/>
      <c r="DT11" s="541"/>
      <c r="DU11" s="541"/>
      <c r="DV11" s="541"/>
      <c r="DW11" s="541"/>
      <c r="DX11" s="541"/>
      <c r="DY11" s="541"/>
      <c r="DZ11" s="541"/>
      <c r="EA11" s="541"/>
      <c r="EB11" s="541"/>
      <c r="EC11" s="541"/>
      <c r="ED11" s="541"/>
      <c r="EE11" s="541"/>
      <c r="EF11" s="541"/>
      <c r="EG11" s="541"/>
      <c r="EH11" s="541"/>
      <c r="EI11" s="541"/>
      <c r="EJ11" s="541"/>
      <c r="EK11" s="541"/>
      <c r="EL11" s="541"/>
      <c r="EM11" s="541"/>
      <c r="EN11" s="541"/>
      <c r="EO11" s="541"/>
      <c r="EP11" s="541"/>
      <c r="EQ11" s="541"/>
      <c r="ER11" s="541"/>
      <c r="ES11" s="541"/>
      <c r="ET11" s="541"/>
      <c r="EU11" s="541"/>
      <c r="EV11" s="541"/>
      <c r="EW11" s="541"/>
      <c r="EX11" s="541"/>
      <c r="EY11" s="541"/>
      <c r="EZ11" s="541"/>
      <c r="FA11" s="541"/>
      <c r="FB11" s="541"/>
      <c r="FC11" s="541"/>
      <c r="FD11" s="541"/>
      <c r="FE11" s="541"/>
      <c r="FF11" s="541"/>
      <c r="FG11" s="541"/>
      <c r="FH11" s="541"/>
      <c r="FI11" s="541"/>
      <c r="FJ11" s="541"/>
      <c r="FK11" s="541"/>
      <c r="FL11" s="541"/>
      <c r="FM11" s="541"/>
      <c r="FN11" s="541"/>
      <c r="FO11" s="541"/>
      <c r="FP11" s="541"/>
      <c r="FQ11" s="541"/>
      <c r="FR11" s="541"/>
      <c r="FS11" s="541"/>
      <c r="FT11" s="541"/>
      <c r="FU11" s="541"/>
      <c r="FV11" s="541"/>
      <c r="FW11" s="541"/>
      <c r="FX11" s="541"/>
      <c r="FY11" s="541"/>
      <c r="FZ11" s="541"/>
      <c r="GA11" s="541"/>
      <c r="GB11" s="541"/>
      <c r="GC11" s="541"/>
      <c r="GD11" s="541"/>
      <c r="GE11" s="541"/>
      <c r="GF11" s="541"/>
      <c r="GG11" s="541"/>
      <c r="GH11" s="541"/>
      <c r="GI11" s="541"/>
      <c r="GJ11" s="541"/>
      <c r="GK11" s="541"/>
      <c r="GL11" s="541"/>
      <c r="GM11" s="541"/>
      <c r="GN11" s="541"/>
      <c r="GO11" s="541"/>
      <c r="GP11" s="541"/>
      <c r="GQ11" s="541"/>
      <c r="GR11" s="541"/>
      <c r="GS11" s="541"/>
      <c r="GT11" s="541"/>
      <c r="GU11" s="541"/>
      <c r="GV11" s="541"/>
      <c r="GW11" s="541"/>
      <c r="GX11" s="541"/>
      <c r="GY11" s="541"/>
      <c r="GZ11" s="541"/>
      <c r="HA11" s="541"/>
      <c r="HB11" s="541"/>
      <c r="HC11" s="541"/>
      <c r="HD11" s="541"/>
      <c r="HE11" s="541"/>
      <c r="HF11" s="541"/>
      <c r="HG11" s="541"/>
      <c r="HH11" s="541"/>
      <c r="HI11" s="541"/>
      <c r="HJ11" s="541"/>
      <c r="HK11" s="541"/>
      <c r="HL11" s="541"/>
      <c r="HM11" s="541"/>
      <c r="HN11" s="541"/>
      <c r="HO11" s="541"/>
      <c r="HP11" s="541"/>
      <c r="HQ11" s="541"/>
      <c r="HR11" s="541"/>
      <c r="HS11" s="541"/>
      <c r="HT11" s="541"/>
      <c r="HU11" s="541"/>
      <c r="HV11" s="541"/>
      <c r="HW11" s="541"/>
      <c r="HX11" s="541"/>
      <c r="HY11" s="541"/>
      <c r="HZ11" s="541"/>
      <c r="IA11" s="541"/>
      <c r="IB11" s="541"/>
      <c r="IC11" s="541"/>
      <c r="ID11" s="541"/>
      <c r="IE11" s="541"/>
      <c r="IF11" s="541"/>
      <c r="IG11" s="541"/>
      <c r="IH11" s="541"/>
      <c r="II11" s="541"/>
      <c r="IJ11" s="541"/>
      <c r="IK11" s="541"/>
      <c r="IL11" s="541"/>
      <c r="IM11" s="541"/>
      <c r="IN11" s="541"/>
      <c r="IO11" s="541"/>
      <c r="IP11" s="541"/>
      <c r="IQ11" s="541"/>
      <c r="IR11" s="541"/>
      <c r="IS11" s="541"/>
      <c r="IT11" s="541"/>
      <c r="IU11" s="541"/>
      <c r="IV11" s="541"/>
      <c r="IW11" s="541"/>
      <c r="IX11" s="541"/>
      <c r="IY11" s="541"/>
      <c r="IZ11" s="541"/>
      <c r="JA11" s="541"/>
      <c r="JB11" s="541"/>
      <c r="JC11" s="541"/>
      <c r="JD11" s="541"/>
      <c r="JE11" s="541"/>
      <c r="JF11" s="541"/>
      <c r="JG11" s="541"/>
      <c r="JH11" s="541"/>
      <c r="JI11" s="541"/>
      <c r="JJ11" s="541"/>
      <c r="JK11" s="541"/>
      <c r="JL11" s="541"/>
      <c r="JM11" s="541"/>
      <c r="JN11" s="541"/>
      <c r="JO11" s="541"/>
      <c r="JP11" s="541"/>
      <c r="JQ11" s="541"/>
      <c r="JR11" s="541"/>
      <c r="JS11" s="541"/>
      <c r="JT11" s="541"/>
      <c r="JU11" s="541"/>
      <c r="JV11" s="541"/>
      <c r="JW11" s="541"/>
      <c r="JX11" s="541"/>
      <c r="JY11" s="541"/>
      <c r="JZ11" s="541"/>
      <c r="KA11" s="541"/>
      <c r="KB11" s="541"/>
      <c r="KC11" s="541"/>
      <c r="KD11" s="541"/>
      <c r="KE11" s="541"/>
      <c r="KF11" s="541"/>
      <c r="KG11" s="541"/>
      <c r="KH11" s="541"/>
      <c r="KI11" s="541"/>
      <c r="KJ11" s="541"/>
      <c r="KK11" s="541"/>
      <c r="KL11" s="541"/>
      <c r="KM11" s="541"/>
      <c r="KN11" s="541"/>
      <c r="KO11" s="541"/>
      <c r="KP11" s="541"/>
      <c r="KQ11" s="541"/>
      <c r="KR11" s="541"/>
      <c r="KS11" s="541"/>
      <c r="KT11" s="541"/>
      <c r="KU11" s="541"/>
      <c r="KV11" s="541"/>
      <c r="KW11" s="541"/>
      <c r="KX11" s="541"/>
      <c r="KY11" s="541"/>
      <c r="KZ11" s="541"/>
      <c r="LA11" s="541"/>
      <c r="LB11" s="541"/>
      <c r="LC11" s="541"/>
      <c r="LD11" s="541"/>
      <c r="LE11" s="541"/>
      <c r="LF11" s="541"/>
      <c r="LG11" s="541"/>
      <c r="LH11" s="541"/>
      <c r="LI11" s="541"/>
      <c r="LJ11" s="541"/>
      <c r="LK11" s="541"/>
      <c r="LL11" s="541"/>
      <c r="LM11" s="541"/>
      <c r="LN11" s="541"/>
      <c r="LO11" s="541"/>
      <c r="LP11" s="541"/>
      <c r="LQ11" s="541"/>
      <c r="LR11" s="541"/>
      <c r="LS11" s="541"/>
      <c r="LT11" s="541"/>
      <c r="LU11" s="541"/>
      <c r="LV11" s="541"/>
      <c r="LW11" s="541"/>
      <c r="LX11" s="541"/>
      <c r="LY11" s="541"/>
      <c r="LZ11" s="541"/>
      <c r="MA11" s="541"/>
      <c r="MB11" s="541"/>
      <c r="MC11" s="541"/>
      <c r="MD11" s="541"/>
      <c r="ME11" s="541"/>
      <c r="MF11" s="541"/>
      <c r="MG11" s="541"/>
      <c r="MH11" s="541"/>
      <c r="MI11" s="541"/>
      <c r="MJ11" s="541"/>
      <c r="MK11" s="541"/>
      <c r="ML11" s="541"/>
      <c r="MM11" s="541"/>
      <c r="MN11" s="541"/>
      <c r="MO11" s="541"/>
      <c r="MP11" s="541"/>
      <c r="MQ11" s="541"/>
      <c r="MR11" s="541"/>
      <c r="MS11" s="541"/>
      <c r="MT11" s="541"/>
      <c r="MU11" s="541"/>
      <c r="MV11" s="541"/>
      <c r="MW11" s="541"/>
      <c r="MX11" s="541"/>
      <c r="MY11" s="541"/>
      <c r="MZ11" s="541"/>
      <c r="NA11" s="541"/>
      <c r="NB11" s="541"/>
      <c r="NC11" s="541"/>
      <c r="ND11" s="541"/>
      <c r="NE11" s="541"/>
      <c r="NF11" s="541"/>
      <c r="NG11" s="541"/>
      <c r="NH11" s="541"/>
      <c r="NI11" s="541"/>
      <c r="NJ11" s="541"/>
      <c r="NK11" s="541"/>
      <c r="NL11" s="541"/>
      <c r="NM11" s="541"/>
      <c r="NN11" s="541"/>
      <c r="NO11" s="541"/>
      <c r="NP11" s="541"/>
      <c r="NQ11" s="541"/>
      <c r="NR11" s="541"/>
      <c r="NS11" s="541"/>
      <c r="NT11" s="541"/>
      <c r="NU11" s="541"/>
      <c r="NV11" s="541"/>
      <c r="NW11" s="541"/>
      <c r="NX11" s="541"/>
      <c r="NY11" s="541"/>
      <c r="NZ11" s="541"/>
      <c r="OA11" s="541"/>
      <c r="OB11" s="541"/>
      <c r="OC11" s="541"/>
      <c r="OD11" s="541"/>
      <c r="OE11" s="541"/>
      <c r="OF11" s="541"/>
      <c r="OG11" s="541"/>
      <c r="OH11" s="541"/>
      <c r="OI11" s="541"/>
      <c r="OJ11" s="541"/>
      <c r="OK11" s="541"/>
      <c r="OL11" s="541"/>
      <c r="OM11" s="541"/>
      <c r="ON11" s="541"/>
      <c r="OO11" s="541"/>
      <c r="OP11" s="541"/>
      <c r="OQ11" s="541"/>
      <c r="OR11" s="541"/>
    </row>
    <row r="12" spans="1:408" s="538" customFormat="1" ht="14.25" customHeight="1">
      <c r="A12" s="534"/>
      <c r="B12" s="539">
        <v>4211</v>
      </c>
      <c r="C12" s="539">
        <v>4212</v>
      </c>
      <c r="D12" s="539">
        <v>4213</v>
      </c>
      <c r="E12" s="539">
        <v>4214</v>
      </c>
      <c r="F12" s="539">
        <v>4215</v>
      </c>
      <c r="G12" s="539">
        <v>4216</v>
      </c>
      <c r="H12" s="539">
        <v>4217</v>
      </c>
      <c r="I12" s="539">
        <v>4218</v>
      </c>
      <c r="J12" s="539">
        <v>4219</v>
      </c>
      <c r="K12" s="539">
        <v>4220</v>
      </c>
      <c r="L12" s="537"/>
      <c r="M12" s="537"/>
      <c r="N12" s="537"/>
      <c r="O12" s="537"/>
      <c r="P12" s="537"/>
      <c r="Q12" s="537"/>
      <c r="R12" s="537"/>
      <c r="S12" s="540"/>
      <c r="T12" s="541"/>
      <c r="U12" s="541"/>
      <c r="V12" s="541"/>
      <c r="W12" s="541"/>
      <c r="X12" s="541"/>
      <c r="Y12" s="541"/>
      <c r="Z12" s="541"/>
      <c r="AA12" s="541"/>
      <c r="AB12" s="541"/>
      <c r="AC12" s="541"/>
      <c r="AD12" s="541"/>
      <c r="AE12" s="541"/>
      <c r="AF12" s="541"/>
      <c r="AG12" s="541"/>
      <c r="AH12" s="541"/>
      <c r="AI12" s="541"/>
      <c r="AJ12" s="541"/>
      <c r="AK12" s="541"/>
      <c r="AL12" s="541"/>
      <c r="AM12" s="541"/>
      <c r="AN12" s="541"/>
      <c r="AO12" s="541"/>
      <c r="AP12" s="541"/>
      <c r="AQ12" s="541"/>
      <c r="AR12" s="541"/>
      <c r="AS12" s="541"/>
      <c r="AT12" s="541"/>
      <c r="AU12" s="541"/>
      <c r="AV12" s="541"/>
      <c r="AW12" s="541"/>
      <c r="AX12" s="541"/>
      <c r="AY12" s="541"/>
      <c r="AZ12" s="541"/>
      <c r="BA12" s="541"/>
      <c r="BB12" s="541"/>
      <c r="BC12" s="541"/>
      <c r="BD12" s="541"/>
      <c r="BE12" s="541"/>
      <c r="BF12" s="541"/>
      <c r="BG12" s="541"/>
      <c r="BH12" s="541"/>
      <c r="BI12" s="541"/>
      <c r="BJ12" s="541"/>
      <c r="BK12" s="541"/>
      <c r="BL12" s="541"/>
      <c r="BM12" s="541"/>
      <c r="BN12" s="541"/>
      <c r="BO12" s="541"/>
      <c r="BP12" s="541"/>
      <c r="BQ12" s="541"/>
      <c r="BR12" s="541"/>
      <c r="BS12" s="541"/>
      <c r="BT12" s="541"/>
      <c r="BU12" s="541"/>
      <c r="BV12" s="541"/>
      <c r="BW12" s="541"/>
      <c r="BX12" s="541"/>
      <c r="BY12" s="541"/>
      <c r="BZ12" s="541"/>
      <c r="CA12" s="541"/>
      <c r="CB12" s="541"/>
      <c r="CC12" s="541"/>
      <c r="CD12" s="541"/>
      <c r="CE12" s="541"/>
      <c r="CF12" s="541"/>
      <c r="CG12" s="541"/>
      <c r="CH12" s="541"/>
      <c r="CI12" s="541"/>
      <c r="CJ12" s="541"/>
      <c r="CK12" s="541"/>
      <c r="CL12" s="541"/>
      <c r="CM12" s="541"/>
      <c r="CN12" s="541"/>
      <c r="CO12" s="541"/>
      <c r="CP12" s="541"/>
      <c r="CQ12" s="541"/>
      <c r="CR12" s="541"/>
      <c r="CS12" s="541"/>
      <c r="CT12" s="541"/>
      <c r="CU12" s="541"/>
      <c r="CV12" s="541"/>
      <c r="CW12" s="541"/>
      <c r="CX12" s="541"/>
      <c r="CY12" s="541"/>
      <c r="CZ12" s="541"/>
      <c r="DA12" s="541"/>
      <c r="DB12" s="541"/>
      <c r="DC12" s="541"/>
      <c r="DD12" s="541"/>
      <c r="DE12" s="541"/>
      <c r="DF12" s="541"/>
      <c r="DG12" s="541"/>
      <c r="DH12" s="541"/>
      <c r="DI12" s="541"/>
      <c r="DJ12" s="541"/>
      <c r="DK12" s="541"/>
      <c r="DL12" s="541"/>
      <c r="DM12" s="541"/>
      <c r="DN12" s="541"/>
      <c r="DO12" s="541"/>
      <c r="DP12" s="541"/>
      <c r="DQ12" s="541"/>
      <c r="DR12" s="541"/>
      <c r="DS12" s="541"/>
      <c r="DT12" s="541"/>
      <c r="DU12" s="541"/>
      <c r="DV12" s="541"/>
      <c r="DW12" s="541"/>
      <c r="DX12" s="541"/>
      <c r="DY12" s="541"/>
      <c r="DZ12" s="541"/>
      <c r="EA12" s="541"/>
      <c r="EB12" s="541"/>
      <c r="EC12" s="541"/>
      <c r="ED12" s="541"/>
      <c r="EE12" s="541"/>
      <c r="EF12" s="541"/>
      <c r="EG12" s="541"/>
      <c r="EH12" s="541"/>
      <c r="EI12" s="541"/>
      <c r="EJ12" s="541"/>
      <c r="EK12" s="541"/>
      <c r="EL12" s="541"/>
      <c r="EM12" s="541"/>
      <c r="EN12" s="541"/>
      <c r="EO12" s="541"/>
      <c r="EP12" s="541"/>
      <c r="EQ12" s="541"/>
      <c r="ER12" s="541"/>
      <c r="ES12" s="541"/>
      <c r="ET12" s="541"/>
      <c r="EU12" s="541"/>
      <c r="EV12" s="541"/>
      <c r="EW12" s="541"/>
      <c r="EX12" s="541"/>
      <c r="EY12" s="541"/>
      <c r="EZ12" s="541"/>
      <c r="FA12" s="541"/>
      <c r="FB12" s="541"/>
      <c r="FC12" s="541"/>
      <c r="FD12" s="541"/>
      <c r="FE12" s="541"/>
      <c r="FF12" s="541"/>
      <c r="FG12" s="541"/>
      <c r="FH12" s="541"/>
      <c r="FI12" s="541"/>
      <c r="FJ12" s="541"/>
      <c r="FK12" s="541"/>
      <c r="FL12" s="541"/>
      <c r="FM12" s="541"/>
      <c r="FN12" s="541"/>
      <c r="FO12" s="541"/>
      <c r="FP12" s="541"/>
      <c r="FQ12" s="541"/>
      <c r="FR12" s="541"/>
      <c r="FS12" s="541"/>
      <c r="FT12" s="541"/>
      <c r="FU12" s="541"/>
      <c r="FV12" s="541"/>
      <c r="FW12" s="541"/>
      <c r="FX12" s="541"/>
      <c r="FY12" s="541"/>
      <c r="FZ12" s="541"/>
      <c r="GA12" s="541"/>
      <c r="GB12" s="541"/>
      <c r="GC12" s="541"/>
      <c r="GD12" s="541"/>
      <c r="GE12" s="541"/>
      <c r="GF12" s="541"/>
      <c r="GG12" s="541"/>
      <c r="GH12" s="541"/>
      <c r="GI12" s="541"/>
      <c r="GJ12" s="541"/>
      <c r="GK12" s="541"/>
      <c r="GL12" s="541"/>
      <c r="GM12" s="541"/>
      <c r="GN12" s="541"/>
      <c r="GO12" s="541"/>
      <c r="GP12" s="541"/>
      <c r="GQ12" s="541"/>
      <c r="GR12" s="541"/>
      <c r="GS12" s="541"/>
      <c r="GT12" s="541"/>
      <c r="GU12" s="541"/>
      <c r="GV12" s="541"/>
      <c r="GW12" s="541"/>
      <c r="GX12" s="541"/>
      <c r="GY12" s="541"/>
      <c r="GZ12" s="541"/>
      <c r="HA12" s="541"/>
      <c r="HB12" s="541"/>
      <c r="HC12" s="541"/>
      <c r="HD12" s="541"/>
      <c r="HE12" s="541"/>
      <c r="HF12" s="541"/>
      <c r="HG12" s="541"/>
      <c r="HH12" s="541"/>
      <c r="HI12" s="541"/>
      <c r="HJ12" s="541"/>
      <c r="HK12" s="541"/>
      <c r="HL12" s="541"/>
      <c r="HM12" s="541"/>
      <c r="HN12" s="541"/>
      <c r="HO12" s="541"/>
      <c r="HP12" s="541"/>
      <c r="HQ12" s="541"/>
      <c r="HR12" s="541"/>
      <c r="HS12" s="541"/>
      <c r="HT12" s="541"/>
      <c r="HU12" s="541"/>
      <c r="HV12" s="541"/>
      <c r="HW12" s="541"/>
      <c r="HX12" s="541"/>
      <c r="HY12" s="541"/>
      <c r="HZ12" s="541"/>
      <c r="IA12" s="541"/>
      <c r="IB12" s="541"/>
      <c r="IC12" s="541"/>
      <c r="ID12" s="541"/>
      <c r="IE12" s="541"/>
      <c r="IF12" s="541"/>
      <c r="IG12" s="541"/>
      <c r="IH12" s="541"/>
      <c r="II12" s="541"/>
      <c r="IJ12" s="541"/>
      <c r="IK12" s="541"/>
      <c r="IL12" s="541"/>
      <c r="IM12" s="541"/>
      <c r="IN12" s="541"/>
      <c r="IO12" s="541"/>
      <c r="IP12" s="541"/>
      <c r="IQ12" s="541"/>
      <c r="IR12" s="541"/>
      <c r="IS12" s="541"/>
      <c r="IT12" s="541"/>
      <c r="IU12" s="541"/>
      <c r="IV12" s="541"/>
      <c r="IW12" s="541"/>
      <c r="IX12" s="541"/>
      <c r="IY12" s="541"/>
      <c r="IZ12" s="541"/>
      <c r="JA12" s="541"/>
      <c r="JB12" s="541"/>
      <c r="JC12" s="541"/>
      <c r="JD12" s="541"/>
      <c r="JE12" s="541"/>
      <c r="JF12" s="541"/>
      <c r="JG12" s="541"/>
      <c r="JH12" s="541"/>
      <c r="JI12" s="541"/>
      <c r="JJ12" s="541"/>
      <c r="JK12" s="541"/>
      <c r="JL12" s="541"/>
      <c r="JM12" s="541"/>
      <c r="JN12" s="541"/>
      <c r="JO12" s="541"/>
      <c r="JP12" s="541"/>
      <c r="JQ12" s="541"/>
      <c r="JR12" s="541"/>
      <c r="JS12" s="541"/>
      <c r="JT12" s="541"/>
      <c r="JU12" s="541"/>
      <c r="JV12" s="541"/>
      <c r="JW12" s="541"/>
      <c r="JX12" s="541"/>
      <c r="JY12" s="541"/>
      <c r="JZ12" s="541"/>
      <c r="KA12" s="541"/>
      <c r="KB12" s="541"/>
      <c r="KC12" s="541"/>
      <c r="KD12" s="541"/>
      <c r="KE12" s="541"/>
      <c r="KF12" s="541"/>
      <c r="KG12" s="541"/>
      <c r="KH12" s="541"/>
      <c r="KI12" s="541"/>
      <c r="KJ12" s="541"/>
      <c r="KK12" s="541"/>
      <c r="KL12" s="541"/>
      <c r="KM12" s="541"/>
      <c r="KN12" s="541"/>
      <c r="KO12" s="541"/>
      <c r="KP12" s="541"/>
      <c r="KQ12" s="541"/>
      <c r="KR12" s="541"/>
      <c r="KS12" s="541"/>
      <c r="KT12" s="541"/>
      <c r="KU12" s="541"/>
      <c r="KV12" s="541"/>
      <c r="KW12" s="541"/>
      <c r="KX12" s="541"/>
      <c r="KY12" s="541"/>
      <c r="KZ12" s="541"/>
      <c r="LA12" s="541"/>
      <c r="LB12" s="541"/>
      <c r="LC12" s="541"/>
      <c r="LD12" s="541"/>
      <c r="LE12" s="541"/>
      <c r="LF12" s="541"/>
      <c r="LG12" s="541"/>
      <c r="LH12" s="541"/>
      <c r="LI12" s="541"/>
      <c r="LJ12" s="541"/>
      <c r="LK12" s="541"/>
      <c r="LL12" s="541"/>
      <c r="LM12" s="541"/>
      <c r="LN12" s="541"/>
      <c r="LO12" s="541"/>
      <c r="LP12" s="541"/>
      <c r="LQ12" s="541"/>
      <c r="LR12" s="541"/>
      <c r="LS12" s="541"/>
      <c r="LT12" s="541"/>
      <c r="LU12" s="541"/>
      <c r="LV12" s="541"/>
      <c r="LW12" s="541"/>
      <c r="LX12" s="541"/>
      <c r="LY12" s="541"/>
      <c r="LZ12" s="541"/>
      <c r="MA12" s="541"/>
      <c r="MB12" s="541"/>
      <c r="MC12" s="541"/>
      <c r="MD12" s="541"/>
      <c r="ME12" s="541"/>
      <c r="MF12" s="541"/>
      <c r="MG12" s="541"/>
      <c r="MH12" s="541"/>
      <c r="MI12" s="541"/>
      <c r="MJ12" s="541"/>
      <c r="MK12" s="541"/>
      <c r="ML12" s="541"/>
      <c r="MM12" s="541"/>
      <c r="MN12" s="541"/>
      <c r="MO12" s="541"/>
      <c r="MP12" s="541"/>
      <c r="MQ12" s="541"/>
      <c r="MR12" s="541"/>
      <c r="MS12" s="541"/>
      <c r="MT12" s="541"/>
      <c r="MU12" s="541"/>
      <c r="MV12" s="541"/>
      <c r="MW12" s="541"/>
      <c r="MX12" s="541"/>
      <c r="MY12" s="541"/>
      <c r="MZ12" s="541"/>
      <c r="NA12" s="541"/>
      <c r="NB12" s="541"/>
      <c r="NC12" s="541"/>
      <c r="ND12" s="541"/>
      <c r="NE12" s="541"/>
      <c r="NF12" s="541"/>
      <c r="NG12" s="541"/>
      <c r="NH12" s="541"/>
      <c r="NI12" s="541"/>
      <c r="NJ12" s="541"/>
      <c r="NK12" s="541"/>
      <c r="NL12" s="541"/>
      <c r="NM12" s="541"/>
      <c r="NN12" s="541"/>
      <c r="NO12" s="541"/>
      <c r="NP12" s="541"/>
      <c r="NQ12" s="541"/>
      <c r="NR12" s="541"/>
      <c r="NS12" s="541"/>
      <c r="NT12" s="541"/>
      <c r="NU12" s="541"/>
      <c r="NV12" s="541"/>
      <c r="NW12" s="541"/>
      <c r="NX12" s="541"/>
      <c r="NY12" s="541"/>
      <c r="NZ12" s="541"/>
      <c r="OA12" s="541"/>
      <c r="OB12" s="541"/>
      <c r="OC12" s="541"/>
      <c r="OD12" s="541"/>
      <c r="OE12" s="541"/>
      <c r="OF12" s="541"/>
      <c r="OG12" s="541"/>
      <c r="OH12" s="541"/>
      <c r="OI12" s="541"/>
      <c r="OJ12" s="541"/>
      <c r="OK12" s="541"/>
      <c r="OL12" s="541"/>
      <c r="OM12" s="541"/>
      <c r="ON12" s="541"/>
      <c r="OO12" s="541"/>
      <c r="OP12" s="541"/>
      <c r="OQ12" s="541"/>
      <c r="OR12" s="541"/>
    </row>
    <row r="13" spans="1:408" s="538" customFormat="1" ht="15" customHeight="1">
      <c r="A13" s="534" t="s">
        <v>373</v>
      </c>
      <c r="B13" s="535">
        <v>9</v>
      </c>
      <c r="C13" s="535">
        <v>3</v>
      </c>
      <c r="D13" s="535">
        <v>2</v>
      </c>
      <c r="E13" s="535">
        <v>10</v>
      </c>
      <c r="F13" s="535">
        <v>8</v>
      </c>
      <c r="G13" s="535">
        <v>7</v>
      </c>
      <c r="H13" s="535">
        <v>4</v>
      </c>
      <c r="I13" s="535">
        <v>6</v>
      </c>
      <c r="J13" s="535">
        <v>1</v>
      </c>
      <c r="K13" s="535">
        <v>5</v>
      </c>
      <c r="L13" s="537"/>
      <c r="M13" s="537"/>
      <c r="N13" s="537"/>
      <c r="O13" s="537"/>
      <c r="P13" s="537"/>
      <c r="Q13" s="537"/>
      <c r="R13" s="537"/>
      <c r="S13" s="536"/>
    </row>
    <row r="14" spans="1:408" s="538" customFormat="1" ht="14.25" customHeight="1">
      <c r="A14" s="534"/>
      <c r="B14" s="539">
        <v>4201</v>
      </c>
      <c r="C14" s="539">
        <v>4202</v>
      </c>
      <c r="D14" s="539">
        <v>4203</v>
      </c>
      <c r="E14" s="539">
        <v>4204</v>
      </c>
      <c r="F14" s="539">
        <v>4205</v>
      </c>
      <c r="G14" s="539">
        <v>4206</v>
      </c>
      <c r="H14" s="539">
        <v>4207</v>
      </c>
      <c r="I14" s="539">
        <v>4208</v>
      </c>
      <c r="J14" s="539">
        <v>4209</v>
      </c>
      <c r="K14" s="539">
        <v>4210</v>
      </c>
      <c r="L14" s="536"/>
      <c r="M14" s="536"/>
      <c r="N14" s="536"/>
      <c r="O14" s="536"/>
      <c r="P14" s="536"/>
      <c r="Q14" s="536"/>
      <c r="R14" s="536"/>
      <c r="S14" s="536"/>
    </row>
    <row r="15" spans="1:408" ht="14.25" customHeight="1">
      <c r="A15" s="529"/>
      <c r="B15" s="542"/>
      <c r="C15" s="542"/>
      <c r="D15" s="542"/>
      <c r="E15" s="542"/>
      <c r="F15" s="542"/>
      <c r="G15" s="542"/>
      <c r="H15" s="542"/>
      <c r="I15" s="542"/>
      <c r="J15" s="542"/>
      <c r="K15" s="529"/>
      <c r="L15" s="529"/>
      <c r="M15" s="529"/>
      <c r="N15" s="529"/>
      <c r="O15" s="529"/>
      <c r="P15" s="529"/>
      <c r="Q15" s="529"/>
      <c r="R15" s="529"/>
      <c r="S15" s="529"/>
    </row>
    <row r="16" spans="1:408" ht="20.25" customHeight="1">
      <c r="A16" s="525" t="s">
        <v>383</v>
      </c>
      <c r="B16" s="526"/>
      <c r="C16" s="526"/>
      <c r="D16" s="526"/>
      <c r="E16" s="526"/>
      <c r="F16" s="526"/>
      <c r="G16" s="526"/>
      <c r="H16" s="526"/>
      <c r="I16" s="526"/>
      <c r="J16" s="526"/>
      <c r="K16" s="526"/>
      <c r="L16" s="526"/>
      <c r="M16" s="526"/>
      <c r="N16" s="526"/>
      <c r="O16" s="526"/>
      <c r="P16" s="526"/>
      <c r="Q16" s="526"/>
      <c r="R16" s="526"/>
      <c r="S16" s="529"/>
    </row>
    <row r="17" spans="1:27" ht="14.25" customHeight="1">
      <c r="A17" s="528" t="s">
        <v>385</v>
      </c>
      <c r="B17" s="526"/>
      <c r="C17" s="526"/>
      <c r="D17" s="570" t="s">
        <v>401</v>
      </c>
      <c r="E17" s="530"/>
      <c r="F17" s="530"/>
      <c r="G17" s="530"/>
      <c r="H17" s="530"/>
      <c r="I17" s="530"/>
      <c r="J17" s="530"/>
      <c r="K17" s="530"/>
      <c r="M17" s="526"/>
      <c r="N17" s="526"/>
      <c r="O17" s="526"/>
      <c r="P17" s="526"/>
      <c r="Q17" s="526"/>
      <c r="R17" s="526"/>
      <c r="S17" s="529"/>
    </row>
    <row r="18" spans="1:27" ht="14.25" customHeight="1">
      <c r="A18" s="528" t="s">
        <v>386</v>
      </c>
      <c r="B18" s="526"/>
      <c r="C18" s="526"/>
      <c r="D18" s="583" t="s">
        <v>407</v>
      </c>
      <c r="E18" s="530"/>
      <c r="F18" s="530"/>
      <c r="G18" s="530"/>
      <c r="H18" s="530"/>
      <c r="I18" s="530"/>
      <c r="J18" s="530"/>
      <c r="K18" s="530"/>
      <c r="L18" s="546"/>
      <c r="M18" s="530"/>
      <c r="N18" s="530"/>
      <c r="O18" s="530"/>
      <c r="P18" s="530"/>
      <c r="Q18" s="530"/>
      <c r="R18" s="530"/>
      <c r="S18" s="530"/>
    </row>
    <row r="19" spans="1:27" ht="14.25" customHeight="1">
      <c r="A19" s="528" t="s">
        <v>384</v>
      </c>
      <c r="B19" s="526"/>
      <c r="C19" s="526"/>
      <c r="D19" s="526"/>
      <c r="E19" s="526"/>
      <c r="F19" s="547"/>
      <c r="G19" s="584" t="s">
        <v>512</v>
      </c>
      <c r="H19" s="548"/>
      <c r="I19" s="547"/>
      <c r="J19" s="547"/>
      <c r="K19" s="547"/>
      <c r="L19" s="549"/>
      <c r="M19" s="547"/>
      <c r="N19" s="547"/>
      <c r="O19" s="547"/>
      <c r="P19" s="547"/>
      <c r="Q19" s="547"/>
      <c r="R19" s="547"/>
      <c r="S19" s="547"/>
      <c r="T19" s="543"/>
      <c r="U19" s="543"/>
      <c r="V19" s="543"/>
      <c r="W19" s="543"/>
      <c r="X19" s="543"/>
      <c r="Y19" s="543"/>
      <c r="Z19" s="543"/>
      <c r="AA19" s="543"/>
    </row>
    <row r="20" spans="1:27" ht="14.25" customHeight="1">
      <c r="A20" s="570" t="s">
        <v>395</v>
      </c>
      <c r="B20" s="531"/>
      <c r="C20" s="530"/>
      <c r="D20" s="530"/>
      <c r="E20" s="530"/>
      <c r="F20" s="530"/>
      <c r="G20" s="530"/>
      <c r="H20" s="530"/>
      <c r="I20" s="530"/>
      <c r="J20" s="530"/>
      <c r="K20" s="530"/>
      <c r="L20" s="546"/>
      <c r="M20" s="530"/>
      <c r="N20" s="530"/>
      <c r="O20" s="530"/>
      <c r="P20" s="530"/>
      <c r="Q20" s="530"/>
      <c r="R20" s="530"/>
      <c r="S20" s="530"/>
      <c r="T20" s="543"/>
      <c r="U20" s="543"/>
      <c r="V20" s="543"/>
      <c r="W20" s="543"/>
      <c r="X20" s="543"/>
      <c r="Y20" s="543"/>
      <c r="Z20" s="543"/>
      <c r="AA20" s="543"/>
    </row>
    <row r="21" spans="1:27" ht="14.25" customHeight="1">
      <c r="A21" s="526"/>
      <c r="B21" s="531"/>
      <c r="C21" s="530"/>
      <c r="D21" s="530"/>
      <c r="E21" s="530"/>
      <c r="F21" s="530"/>
      <c r="G21" s="530"/>
      <c r="H21" s="530"/>
      <c r="I21" s="530"/>
      <c r="J21" s="530"/>
      <c r="K21" s="526"/>
      <c r="L21" s="526"/>
      <c r="M21" s="526"/>
      <c r="N21" s="526"/>
      <c r="O21" s="526"/>
      <c r="P21" s="526"/>
      <c r="Q21" s="526"/>
      <c r="R21" s="526"/>
      <c r="S21" s="529"/>
      <c r="T21" s="543"/>
      <c r="U21" s="543"/>
      <c r="V21" s="543"/>
      <c r="W21" s="543"/>
      <c r="X21" s="543"/>
      <c r="Y21" s="543"/>
      <c r="Z21" s="543"/>
      <c r="AA21" s="543"/>
    </row>
    <row r="22" spans="1:27" ht="14.25" customHeight="1">
      <c r="A22" s="543" t="s">
        <v>370</v>
      </c>
      <c r="B22" s="535">
        <v>9</v>
      </c>
      <c r="C22" s="535">
        <v>3</v>
      </c>
      <c r="D22" s="535">
        <v>10</v>
      </c>
      <c r="E22" s="535">
        <v>6</v>
      </c>
      <c r="F22" s="535">
        <v>7</v>
      </c>
      <c r="G22" s="572" t="s">
        <v>399</v>
      </c>
      <c r="H22" s="572" t="s">
        <v>399</v>
      </c>
      <c r="I22" s="575">
        <v>5</v>
      </c>
      <c r="J22" s="535">
        <v>2</v>
      </c>
      <c r="K22" s="535">
        <v>4</v>
      </c>
      <c r="L22" s="535">
        <v>1</v>
      </c>
      <c r="M22" s="535">
        <v>8</v>
      </c>
      <c r="N22" s="529"/>
      <c r="O22" s="529"/>
      <c r="P22" s="529"/>
      <c r="Q22" s="529"/>
      <c r="R22" s="529"/>
      <c r="S22" s="529"/>
      <c r="T22" s="543"/>
      <c r="U22" s="543"/>
      <c r="V22" s="543"/>
      <c r="W22" s="543"/>
      <c r="X22" s="543"/>
      <c r="Y22" s="543"/>
      <c r="Z22" s="543"/>
      <c r="AA22" s="543"/>
    </row>
    <row r="23" spans="1:27" ht="14.25" customHeight="1">
      <c r="A23" s="543"/>
      <c r="B23" s="539">
        <v>4271</v>
      </c>
      <c r="C23" s="539">
        <v>4272</v>
      </c>
      <c r="D23" s="539">
        <v>4273</v>
      </c>
      <c r="E23" s="539">
        <v>4274</v>
      </c>
      <c r="F23" s="539">
        <v>4275</v>
      </c>
      <c r="G23" s="574"/>
      <c r="H23" s="574"/>
      <c r="I23" s="576">
        <v>4276</v>
      </c>
      <c r="J23" s="539">
        <v>4277</v>
      </c>
      <c r="K23" s="539">
        <v>4278</v>
      </c>
      <c r="L23" s="539">
        <v>4279</v>
      </c>
      <c r="M23" s="539">
        <v>4280</v>
      </c>
      <c r="N23" s="529"/>
      <c r="O23" s="529"/>
      <c r="P23" s="529"/>
      <c r="Q23" s="529"/>
      <c r="R23" s="529"/>
      <c r="S23" s="529"/>
      <c r="T23" s="543"/>
      <c r="U23" s="543"/>
      <c r="V23" s="543"/>
      <c r="W23" s="543"/>
      <c r="X23" s="543"/>
      <c r="Y23" s="543"/>
      <c r="Z23" s="543"/>
      <c r="AA23" s="543"/>
    </row>
    <row r="24" spans="1:27" ht="14.25" customHeight="1">
      <c r="A24" s="543" t="s">
        <v>371</v>
      </c>
      <c r="B24" s="577">
        <v>3</v>
      </c>
      <c r="C24" s="577">
        <v>4</v>
      </c>
      <c r="D24" s="577">
        <v>6</v>
      </c>
      <c r="E24" s="577">
        <v>8</v>
      </c>
      <c r="F24" s="577">
        <v>1</v>
      </c>
      <c r="G24" s="573" t="s">
        <v>399</v>
      </c>
      <c r="H24" s="573" t="s">
        <v>399</v>
      </c>
      <c r="I24" s="578">
        <v>2</v>
      </c>
      <c r="J24" s="577">
        <v>7</v>
      </c>
      <c r="K24" s="577">
        <v>10</v>
      </c>
      <c r="L24" s="577">
        <v>5</v>
      </c>
      <c r="M24" s="577">
        <v>9</v>
      </c>
      <c r="N24" s="529"/>
      <c r="O24" s="529"/>
      <c r="P24" s="529"/>
      <c r="Q24" s="529"/>
      <c r="R24" s="529"/>
      <c r="S24" s="529"/>
      <c r="T24" s="543"/>
      <c r="U24" s="543"/>
      <c r="V24" s="543"/>
      <c r="W24" s="543"/>
      <c r="X24" s="543"/>
      <c r="Y24" s="543"/>
      <c r="Z24" s="543"/>
      <c r="AA24" s="543"/>
    </row>
    <row r="25" spans="1:27" ht="14.25" customHeight="1">
      <c r="A25" s="543"/>
      <c r="B25" s="539">
        <v>4261</v>
      </c>
      <c r="C25" s="539">
        <v>4262</v>
      </c>
      <c r="D25" s="539">
        <v>4263</v>
      </c>
      <c r="E25" s="539">
        <v>4264</v>
      </c>
      <c r="F25" s="539">
        <v>4265</v>
      </c>
      <c r="G25" s="574"/>
      <c r="H25" s="574"/>
      <c r="I25" s="576">
        <v>4266</v>
      </c>
      <c r="J25" s="539">
        <v>4267</v>
      </c>
      <c r="K25" s="539">
        <v>4268</v>
      </c>
      <c r="L25" s="539">
        <v>4269</v>
      </c>
      <c r="M25" s="539">
        <v>4270</v>
      </c>
      <c r="N25" s="529"/>
      <c r="O25" s="529"/>
      <c r="P25" s="529"/>
      <c r="Q25" s="529"/>
      <c r="R25" s="529"/>
      <c r="S25" s="529"/>
      <c r="T25" s="543"/>
      <c r="U25" s="543"/>
      <c r="V25" s="543"/>
      <c r="W25" s="543"/>
      <c r="X25" s="543"/>
      <c r="Y25" s="543"/>
      <c r="Z25" s="543"/>
      <c r="AA25" s="543"/>
    </row>
    <row r="26" spans="1:27" ht="14.25" customHeight="1">
      <c r="A26" s="543" t="s">
        <v>372</v>
      </c>
      <c r="B26" s="577">
        <v>1</v>
      </c>
      <c r="C26" s="577">
        <v>5</v>
      </c>
      <c r="D26" s="577">
        <v>8</v>
      </c>
      <c r="E26" s="577">
        <v>9</v>
      </c>
      <c r="F26" s="577">
        <v>3</v>
      </c>
      <c r="G26" s="577">
        <v>4</v>
      </c>
      <c r="H26" s="573" t="s">
        <v>399</v>
      </c>
      <c r="I26" s="571" t="s">
        <v>399</v>
      </c>
      <c r="J26" s="577">
        <v>6</v>
      </c>
      <c r="K26" s="577">
        <v>7</v>
      </c>
      <c r="L26" s="577">
        <v>10</v>
      </c>
      <c r="M26" s="577">
        <v>2</v>
      </c>
      <c r="N26" s="529"/>
      <c r="O26" s="529"/>
      <c r="P26" s="529"/>
      <c r="Q26" s="529"/>
      <c r="R26" s="529"/>
      <c r="S26" s="529"/>
      <c r="T26" s="543"/>
      <c r="U26" s="543"/>
      <c r="V26" s="543"/>
      <c r="W26" s="543"/>
      <c r="X26" s="543"/>
      <c r="Y26" s="543"/>
      <c r="Z26" s="543"/>
      <c r="AA26" s="543"/>
    </row>
    <row r="27" spans="1:27" ht="14.25" customHeight="1">
      <c r="A27" s="543"/>
      <c r="B27" s="539">
        <v>4251</v>
      </c>
      <c r="C27" s="539">
        <v>4252</v>
      </c>
      <c r="D27" s="539">
        <v>4253</v>
      </c>
      <c r="E27" s="539">
        <v>4254</v>
      </c>
      <c r="F27" s="539">
        <v>4255</v>
      </c>
      <c r="G27" s="539">
        <v>4256</v>
      </c>
      <c r="H27" s="574"/>
      <c r="I27" s="579"/>
      <c r="J27" s="539">
        <v>4257</v>
      </c>
      <c r="K27" s="539">
        <v>4258</v>
      </c>
      <c r="L27" s="539">
        <v>4259</v>
      </c>
      <c r="M27" s="539">
        <v>4260</v>
      </c>
      <c r="N27" s="529"/>
      <c r="O27" s="529"/>
      <c r="P27" s="529"/>
      <c r="Q27" s="529"/>
      <c r="R27" s="529"/>
      <c r="S27" s="529"/>
      <c r="T27" s="543"/>
      <c r="U27" s="543"/>
      <c r="V27" s="543"/>
      <c r="W27" s="543"/>
      <c r="X27" s="543"/>
      <c r="Y27" s="543"/>
      <c r="Z27" s="543"/>
      <c r="AA27" s="543"/>
    </row>
    <row r="28" spans="1:27" ht="14.25" customHeight="1">
      <c r="A28" s="543" t="s">
        <v>373</v>
      </c>
      <c r="B28" s="577">
        <v>4</v>
      </c>
      <c r="C28" s="577">
        <v>10</v>
      </c>
      <c r="D28" s="577">
        <v>6</v>
      </c>
      <c r="E28" s="577">
        <v>5</v>
      </c>
      <c r="F28" s="577">
        <v>1</v>
      </c>
      <c r="G28" s="573" t="s">
        <v>399</v>
      </c>
      <c r="H28" s="573" t="s">
        <v>399</v>
      </c>
      <c r="I28" s="578">
        <v>2</v>
      </c>
      <c r="J28" s="577">
        <v>7</v>
      </c>
      <c r="K28" s="577">
        <v>8</v>
      </c>
      <c r="L28" s="577">
        <v>3</v>
      </c>
      <c r="M28" s="577">
        <v>9</v>
      </c>
      <c r="N28" s="529"/>
      <c r="O28" s="529"/>
      <c r="P28" s="529"/>
      <c r="Q28" s="529"/>
      <c r="R28" s="529"/>
      <c r="S28" s="529"/>
      <c r="T28" s="543"/>
      <c r="U28" s="543"/>
      <c r="V28" s="543"/>
      <c r="W28" s="543"/>
      <c r="X28" s="543"/>
      <c r="Y28" s="543"/>
      <c r="Z28" s="543"/>
      <c r="AA28" s="543"/>
    </row>
    <row r="29" spans="1:27" ht="14.25" customHeight="1">
      <c r="A29" s="543"/>
      <c r="B29" s="539">
        <v>4241</v>
      </c>
      <c r="C29" s="539">
        <v>4242</v>
      </c>
      <c r="D29" s="539">
        <v>4243</v>
      </c>
      <c r="E29" s="539">
        <v>4244</v>
      </c>
      <c r="F29" s="539">
        <v>4245</v>
      </c>
      <c r="G29" s="574"/>
      <c r="H29" s="574"/>
      <c r="I29" s="576">
        <v>4246</v>
      </c>
      <c r="J29" s="539">
        <v>4247</v>
      </c>
      <c r="K29" s="539">
        <v>4248</v>
      </c>
      <c r="L29" s="539">
        <v>4249</v>
      </c>
      <c r="M29" s="539">
        <v>4250</v>
      </c>
      <c r="N29" s="529"/>
      <c r="O29" s="529"/>
      <c r="P29" s="529"/>
      <c r="Q29" s="529"/>
      <c r="R29" s="529"/>
      <c r="S29" s="529"/>
      <c r="T29" s="543"/>
      <c r="U29" s="543"/>
      <c r="V29" s="543"/>
      <c r="W29" s="543"/>
      <c r="X29" s="543"/>
      <c r="Y29" s="543"/>
      <c r="Z29" s="543"/>
      <c r="AA29" s="543"/>
    </row>
    <row r="30" spans="1:27" ht="14.25" customHeight="1">
      <c r="A30" s="543"/>
      <c r="B30" s="544"/>
      <c r="C30" s="544"/>
      <c r="D30" s="544"/>
      <c r="E30" s="544"/>
      <c r="F30" s="544"/>
      <c r="G30" s="544"/>
      <c r="H30" s="544"/>
      <c r="I30" s="544"/>
      <c r="J30" s="544"/>
      <c r="K30" s="529"/>
      <c r="L30" s="529"/>
      <c r="M30" s="529"/>
      <c r="N30" s="529"/>
      <c r="O30" s="529"/>
      <c r="P30" s="529"/>
      <c r="Q30" s="529"/>
      <c r="R30" s="529"/>
      <c r="S30" s="529"/>
      <c r="T30" s="543"/>
      <c r="U30" s="543"/>
      <c r="V30" s="543"/>
      <c r="W30" s="543"/>
      <c r="X30" s="543"/>
      <c r="Y30" s="543"/>
      <c r="Z30" s="543"/>
      <c r="AA30" s="543"/>
    </row>
    <row r="31" spans="1:27" ht="20.25" customHeight="1">
      <c r="A31" s="525" t="s">
        <v>383</v>
      </c>
      <c r="B31" s="526"/>
      <c r="C31" s="526"/>
      <c r="D31" s="526"/>
      <c r="E31" s="526"/>
      <c r="F31" s="526"/>
      <c r="G31" s="526"/>
      <c r="H31" s="526"/>
      <c r="I31" s="526"/>
      <c r="J31" s="526"/>
      <c r="K31" s="526"/>
      <c r="L31" s="526"/>
      <c r="M31" s="526"/>
      <c r="N31" s="526"/>
      <c r="O31" s="526"/>
      <c r="P31" s="526"/>
      <c r="Q31" s="526"/>
      <c r="R31" s="526"/>
      <c r="S31" s="529"/>
      <c r="T31" s="543"/>
      <c r="U31" s="543"/>
      <c r="V31" s="543"/>
      <c r="W31" s="543"/>
      <c r="X31" s="543"/>
      <c r="Y31" s="543"/>
      <c r="Z31" s="543"/>
      <c r="AA31" s="543"/>
    </row>
    <row r="32" spans="1:27" ht="14.25" customHeight="1">
      <c r="A32" s="528" t="s">
        <v>385</v>
      </c>
      <c r="B32" s="526"/>
      <c r="C32" s="526"/>
      <c r="D32" s="570" t="s">
        <v>402</v>
      </c>
      <c r="E32" s="530"/>
      <c r="F32" s="530"/>
      <c r="G32" s="530"/>
      <c r="H32" s="530"/>
      <c r="I32" s="530"/>
      <c r="J32" s="530"/>
      <c r="K32" s="530"/>
      <c r="M32" s="526"/>
      <c r="N32" s="526"/>
      <c r="O32" s="526"/>
      <c r="P32" s="526"/>
      <c r="Q32" s="526"/>
      <c r="R32" s="526"/>
      <c r="S32" s="529"/>
      <c r="T32" s="543"/>
      <c r="U32" s="543"/>
      <c r="V32" s="543"/>
      <c r="W32" s="543"/>
      <c r="X32" s="543"/>
      <c r="Y32" s="543"/>
      <c r="Z32" s="543"/>
      <c r="AA32" s="543"/>
    </row>
    <row r="33" spans="1:27" ht="14.25" customHeight="1">
      <c r="A33" s="528" t="s">
        <v>386</v>
      </c>
      <c r="B33" s="526"/>
      <c r="C33" s="526"/>
      <c r="D33" s="583" t="s">
        <v>408</v>
      </c>
      <c r="E33" s="530"/>
      <c r="F33" s="530"/>
      <c r="G33" s="530"/>
      <c r="H33" s="530"/>
      <c r="I33" s="530"/>
      <c r="J33" s="530"/>
      <c r="K33" s="530"/>
      <c r="L33" s="546"/>
      <c r="M33" s="530"/>
      <c r="N33" s="530"/>
      <c r="O33" s="530"/>
      <c r="P33" s="530"/>
      <c r="Q33" s="530"/>
      <c r="R33" s="530"/>
      <c r="S33" s="530"/>
      <c r="T33" s="543"/>
      <c r="U33" s="543"/>
      <c r="V33" s="543"/>
      <c r="W33" s="543"/>
      <c r="X33" s="543"/>
      <c r="Y33" s="543"/>
      <c r="Z33" s="543"/>
      <c r="AA33" s="543"/>
    </row>
    <row r="34" spans="1:27" ht="14.25" customHeight="1">
      <c r="A34" s="528" t="s">
        <v>384</v>
      </c>
      <c r="B34" s="526"/>
      <c r="C34" s="526"/>
      <c r="D34" s="526"/>
      <c r="E34" s="526"/>
      <c r="F34" s="581" t="s">
        <v>409</v>
      </c>
      <c r="G34" s="547"/>
      <c r="H34" s="548"/>
      <c r="I34" s="547"/>
      <c r="J34" s="547"/>
      <c r="K34" s="547"/>
      <c r="L34" s="549"/>
      <c r="M34" s="547"/>
      <c r="N34" s="547"/>
      <c r="O34" s="547"/>
      <c r="P34" s="547"/>
      <c r="Q34" s="547"/>
      <c r="R34" s="547"/>
      <c r="S34" s="547"/>
      <c r="T34" s="543"/>
      <c r="U34" s="543"/>
      <c r="V34" s="543"/>
      <c r="W34" s="543"/>
      <c r="X34" s="543"/>
      <c r="Y34" s="543"/>
      <c r="Z34" s="543"/>
      <c r="AA34" s="543"/>
    </row>
    <row r="35" spans="1:27" ht="14.25" customHeight="1">
      <c r="A35" s="570" t="s">
        <v>396</v>
      </c>
      <c r="B35" s="531"/>
      <c r="C35" s="530"/>
      <c r="D35" s="530"/>
      <c r="E35" s="530"/>
      <c r="F35" s="530"/>
      <c r="G35" s="530"/>
      <c r="H35" s="530"/>
      <c r="I35" s="530"/>
      <c r="J35" s="530"/>
      <c r="K35" s="530"/>
      <c r="L35" s="546"/>
      <c r="M35" s="530"/>
      <c r="N35" s="530"/>
      <c r="O35" s="530"/>
      <c r="P35" s="530"/>
      <c r="Q35" s="530"/>
      <c r="R35" s="530"/>
      <c r="S35" s="530"/>
      <c r="T35" s="530"/>
      <c r="U35" s="543"/>
      <c r="V35" s="543"/>
      <c r="W35" s="543"/>
      <c r="X35" s="543"/>
      <c r="Y35" s="543"/>
      <c r="Z35" s="543"/>
      <c r="AA35" s="543"/>
    </row>
    <row r="36" spans="1:27" ht="14.25" customHeight="1">
      <c r="A36" s="532"/>
      <c r="B36" s="533"/>
      <c r="C36" s="533"/>
      <c r="D36" s="533"/>
      <c r="E36" s="533"/>
      <c r="F36" s="533"/>
      <c r="G36" s="533"/>
      <c r="H36" s="533"/>
      <c r="I36" s="533"/>
      <c r="J36" s="533"/>
      <c r="K36" s="529"/>
      <c r="L36" s="529"/>
      <c r="M36" s="529"/>
      <c r="N36" s="529"/>
      <c r="O36" s="529"/>
      <c r="P36" s="529"/>
      <c r="Q36" s="529"/>
      <c r="R36" s="529"/>
      <c r="S36" s="529"/>
      <c r="T36" s="543"/>
      <c r="U36" s="543"/>
      <c r="V36" s="543"/>
      <c r="W36" s="543"/>
      <c r="X36" s="543"/>
      <c r="Y36" s="543"/>
      <c r="Z36" s="543"/>
      <c r="AA36" s="543"/>
    </row>
    <row r="37" spans="1:27" ht="14.25" customHeight="1">
      <c r="A37" s="534" t="s">
        <v>370</v>
      </c>
      <c r="B37" s="535">
        <v>2</v>
      </c>
      <c r="C37" s="535">
        <v>4</v>
      </c>
      <c r="D37" s="535">
        <v>1</v>
      </c>
      <c r="E37" s="535">
        <v>8</v>
      </c>
      <c r="F37" s="535">
        <v>10</v>
      </c>
      <c r="G37" s="535">
        <v>3</v>
      </c>
      <c r="H37" s="535">
        <v>5</v>
      </c>
      <c r="I37" s="535">
        <v>6</v>
      </c>
      <c r="J37" s="535">
        <v>9</v>
      </c>
      <c r="K37" s="535">
        <v>7</v>
      </c>
      <c r="L37" s="537"/>
      <c r="M37" s="537"/>
      <c r="N37" s="537"/>
      <c r="O37" s="537"/>
      <c r="P37" s="537"/>
      <c r="Q37" s="529"/>
      <c r="R37" s="529"/>
      <c r="S37" s="529"/>
      <c r="T37" s="543"/>
      <c r="U37" s="543"/>
      <c r="V37" s="543"/>
      <c r="W37" s="543"/>
      <c r="X37" s="543"/>
      <c r="Y37" s="543"/>
      <c r="Z37" s="543"/>
      <c r="AA37" s="543"/>
    </row>
    <row r="38" spans="1:27" ht="15" customHeight="1">
      <c r="A38" s="534"/>
      <c r="B38" s="539">
        <v>4311</v>
      </c>
      <c r="C38" s="539">
        <v>4312</v>
      </c>
      <c r="D38" s="539">
        <v>4313</v>
      </c>
      <c r="E38" s="539">
        <v>4314</v>
      </c>
      <c r="F38" s="539">
        <v>4315</v>
      </c>
      <c r="G38" s="539">
        <v>4316</v>
      </c>
      <c r="H38" s="539">
        <v>4317</v>
      </c>
      <c r="I38" s="539">
        <v>4318</v>
      </c>
      <c r="J38" s="539">
        <v>4319</v>
      </c>
      <c r="K38" s="539">
        <v>4320</v>
      </c>
      <c r="L38" s="537"/>
      <c r="M38" s="537"/>
      <c r="N38" s="537"/>
      <c r="O38" s="537"/>
      <c r="P38" s="537"/>
      <c r="Q38" s="543"/>
      <c r="R38" s="543"/>
      <c r="S38" s="529"/>
      <c r="T38" s="543"/>
      <c r="U38" s="543"/>
      <c r="V38" s="543"/>
      <c r="W38" s="543"/>
      <c r="X38" s="543"/>
      <c r="Y38" s="543"/>
      <c r="Z38" s="543"/>
      <c r="AA38" s="543"/>
    </row>
    <row r="39" spans="1:27" ht="15" customHeight="1">
      <c r="A39" s="534" t="s">
        <v>371</v>
      </c>
      <c r="B39" s="535">
        <v>3</v>
      </c>
      <c r="C39" s="535">
        <v>2</v>
      </c>
      <c r="D39" s="535">
        <v>8</v>
      </c>
      <c r="E39" s="535">
        <v>7</v>
      </c>
      <c r="F39" s="535">
        <v>9</v>
      </c>
      <c r="G39" s="535">
        <v>6</v>
      </c>
      <c r="H39" s="535">
        <v>10</v>
      </c>
      <c r="I39" s="535">
        <v>4</v>
      </c>
      <c r="J39" s="535">
        <v>5</v>
      </c>
      <c r="K39" s="535">
        <v>1</v>
      </c>
      <c r="L39" s="537"/>
      <c r="M39" s="537"/>
      <c r="N39" s="537"/>
      <c r="O39" s="537"/>
      <c r="P39" s="537"/>
      <c r="Q39" s="543"/>
      <c r="R39" s="543"/>
      <c r="S39" s="529"/>
      <c r="T39" s="543"/>
      <c r="U39" s="543"/>
      <c r="V39" s="543"/>
      <c r="W39" s="543"/>
      <c r="X39" s="543"/>
      <c r="Y39" s="543"/>
      <c r="Z39" s="543"/>
      <c r="AA39" s="543"/>
    </row>
    <row r="40" spans="1:27" ht="15" customHeight="1">
      <c r="A40" s="534"/>
      <c r="B40" s="539">
        <v>4301</v>
      </c>
      <c r="C40" s="539">
        <v>4302</v>
      </c>
      <c r="D40" s="539">
        <v>4303</v>
      </c>
      <c r="E40" s="539">
        <v>4304</v>
      </c>
      <c r="F40" s="539">
        <v>4305</v>
      </c>
      <c r="G40" s="539">
        <v>4306</v>
      </c>
      <c r="H40" s="539">
        <v>4307</v>
      </c>
      <c r="I40" s="539">
        <v>4308</v>
      </c>
      <c r="J40" s="539">
        <v>4309</v>
      </c>
      <c r="K40" s="539">
        <v>4310</v>
      </c>
      <c r="L40" s="537"/>
      <c r="M40" s="537"/>
      <c r="N40" s="537"/>
      <c r="O40" s="537"/>
      <c r="P40" s="537"/>
      <c r="Q40" s="543"/>
      <c r="R40" s="543"/>
      <c r="S40" s="529"/>
      <c r="T40" s="543"/>
      <c r="U40" s="543"/>
      <c r="V40" s="543"/>
      <c r="W40" s="543"/>
      <c r="X40" s="543"/>
      <c r="Y40" s="543"/>
      <c r="Z40" s="543"/>
      <c r="AA40" s="543"/>
    </row>
    <row r="41" spans="1:27" ht="15" customHeight="1">
      <c r="A41" s="534" t="s">
        <v>372</v>
      </c>
      <c r="B41" s="535">
        <v>5</v>
      </c>
      <c r="C41" s="535">
        <v>6</v>
      </c>
      <c r="D41" s="535">
        <v>1</v>
      </c>
      <c r="E41" s="535">
        <v>2</v>
      </c>
      <c r="F41" s="535">
        <v>4</v>
      </c>
      <c r="G41" s="535">
        <v>10</v>
      </c>
      <c r="H41" s="535">
        <v>7</v>
      </c>
      <c r="I41" s="535">
        <v>3</v>
      </c>
      <c r="J41" s="535">
        <v>9</v>
      </c>
      <c r="K41" s="535">
        <v>8</v>
      </c>
      <c r="L41" s="537"/>
      <c r="M41" s="537"/>
      <c r="N41" s="537"/>
      <c r="O41" s="537"/>
      <c r="P41" s="537"/>
      <c r="Q41" s="543"/>
      <c r="R41" s="543"/>
      <c r="S41" s="529"/>
      <c r="T41" s="543"/>
      <c r="U41" s="543"/>
      <c r="V41" s="543"/>
      <c r="W41" s="543"/>
      <c r="X41" s="543"/>
      <c r="Y41" s="543"/>
      <c r="Z41" s="543"/>
      <c r="AA41" s="543"/>
    </row>
    <row r="42" spans="1:27" ht="15" customHeight="1">
      <c r="A42" s="534"/>
      <c r="B42" s="539">
        <v>4291</v>
      </c>
      <c r="C42" s="539">
        <v>4292</v>
      </c>
      <c r="D42" s="539">
        <v>4293</v>
      </c>
      <c r="E42" s="539">
        <v>4294</v>
      </c>
      <c r="F42" s="539">
        <v>4295</v>
      </c>
      <c r="G42" s="539">
        <v>4296</v>
      </c>
      <c r="H42" s="539">
        <v>4297</v>
      </c>
      <c r="I42" s="539">
        <v>4298</v>
      </c>
      <c r="J42" s="539">
        <v>4299</v>
      </c>
      <c r="K42" s="539">
        <v>4300</v>
      </c>
      <c r="L42" s="537"/>
      <c r="M42" s="537"/>
      <c r="N42" s="537"/>
      <c r="O42" s="537"/>
      <c r="P42" s="537"/>
      <c r="Q42" s="543"/>
      <c r="R42" s="543"/>
      <c r="S42" s="529"/>
      <c r="T42" s="543"/>
      <c r="U42" s="543"/>
      <c r="V42" s="543"/>
      <c r="W42" s="543"/>
      <c r="X42" s="543"/>
      <c r="Y42" s="543"/>
      <c r="Z42" s="543"/>
      <c r="AA42" s="543"/>
    </row>
    <row r="43" spans="1:27" ht="15" customHeight="1">
      <c r="A43" s="534" t="s">
        <v>373</v>
      </c>
      <c r="B43" s="535">
        <v>4</v>
      </c>
      <c r="C43" s="535">
        <v>10</v>
      </c>
      <c r="D43" s="535">
        <v>3</v>
      </c>
      <c r="E43" s="535">
        <v>6</v>
      </c>
      <c r="F43" s="535">
        <v>8</v>
      </c>
      <c r="G43" s="535">
        <v>9</v>
      </c>
      <c r="H43" s="535">
        <v>5</v>
      </c>
      <c r="I43" s="535">
        <v>7</v>
      </c>
      <c r="J43" s="535">
        <v>2</v>
      </c>
      <c r="K43" s="535">
        <v>1</v>
      </c>
      <c r="L43" s="537"/>
      <c r="M43" s="537"/>
      <c r="N43" s="537"/>
      <c r="O43" s="537"/>
      <c r="P43" s="537"/>
      <c r="Q43" s="543"/>
      <c r="R43" s="543"/>
      <c r="S43" s="529"/>
      <c r="T43" s="543"/>
      <c r="U43" s="543"/>
      <c r="V43" s="543"/>
      <c r="W43" s="543"/>
      <c r="X43" s="543"/>
      <c r="Y43" s="543"/>
      <c r="Z43" s="543"/>
      <c r="AA43" s="543"/>
    </row>
    <row r="44" spans="1:27" ht="15" customHeight="1">
      <c r="A44" s="534"/>
      <c r="B44" s="539">
        <v>4281</v>
      </c>
      <c r="C44" s="539">
        <v>4282</v>
      </c>
      <c r="D44" s="539">
        <v>4283</v>
      </c>
      <c r="E44" s="539">
        <v>4284</v>
      </c>
      <c r="F44" s="539">
        <v>4285</v>
      </c>
      <c r="G44" s="539">
        <v>4286</v>
      </c>
      <c r="H44" s="539">
        <v>4287</v>
      </c>
      <c r="I44" s="539">
        <v>4288</v>
      </c>
      <c r="J44" s="539">
        <v>4289</v>
      </c>
      <c r="K44" s="539">
        <v>4290</v>
      </c>
      <c r="L44" s="536"/>
      <c r="M44" s="536"/>
      <c r="N44" s="536"/>
      <c r="O44" s="536"/>
      <c r="P44" s="536"/>
      <c r="Q44" s="543"/>
      <c r="R44" s="543"/>
      <c r="S44" s="529"/>
      <c r="T44" s="543"/>
      <c r="U44" s="543"/>
      <c r="V44" s="543"/>
      <c r="W44" s="543"/>
      <c r="X44" s="543"/>
      <c r="Y44" s="543"/>
      <c r="Z44" s="543"/>
      <c r="AA44" s="543"/>
    </row>
    <row r="45" spans="1:27" ht="15" customHeight="1">
      <c r="A45" s="529"/>
      <c r="B45" s="542"/>
      <c r="C45" s="542"/>
      <c r="D45" s="542"/>
      <c r="E45" s="542"/>
      <c r="F45" s="542"/>
      <c r="G45" s="542"/>
      <c r="H45" s="542"/>
      <c r="I45" s="542"/>
      <c r="J45" s="542"/>
      <c r="K45" s="529"/>
      <c r="L45" s="529"/>
      <c r="M45" s="529"/>
      <c r="N45" s="529"/>
      <c r="O45" s="529"/>
      <c r="P45" s="529"/>
      <c r="Q45" s="543"/>
      <c r="R45" s="543"/>
      <c r="S45" s="529"/>
      <c r="T45" s="543"/>
      <c r="U45" s="543"/>
      <c r="V45" s="543"/>
      <c r="W45" s="543"/>
      <c r="X45" s="543"/>
      <c r="Y45" s="543"/>
      <c r="Z45" s="543"/>
      <c r="AA45" s="543"/>
    </row>
    <row r="46" spans="1:27" ht="20.25" customHeight="1">
      <c r="A46" s="525" t="s">
        <v>383</v>
      </c>
      <c r="B46" s="526"/>
      <c r="C46" s="526"/>
      <c r="D46" s="526"/>
      <c r="E46" s="526"/>
      <c r="F46" s="526"/>
      <c r="G46" s="526"/>
      <c r="H46" s="526"/>
      <c r="I46" s="526"/>
      <c r="J46" s="526"/>
      <c r="K46" s="526"/>
      <c r="L46" s="526"/>
      <c r="M46" s="526"/>
      <c r="N46" s="526"/>
      <c r="O46" s="526"/>
      <c r="P46" s="526"/>
      <c r="Q46" s="526"/>
      <c r="R46" s="526"/>
      <c r="S46" s="529"/>
      <c r="T46" s="543"/>
      <c r="U46" s="543"/>
      <c r="V46" s="543"/>
      <c r="W46" s="543"/>
      <c r="X46" s="543"/>
      <c r="Y46" s="543"/>
      <c r="Z46" s="543"/>
      <c r="AA46" s="543"/>
    </row>
    <row r="47" spans="1:27" ht="15" customHeight="1">
      <c r="A47" s="528" t="s">
        <v>385</v>
      </c>
      <c r="B47" s="526"/>
      <c r="C47" s="526"/>
      <c r="D47" s="570" t="s">
        <v>403</v>
      </c>
      <c r="E47" s="530"/>
      <c r="F47" s="530"/>
      <c r="G47" s="530"/>
      <c r="H47" s="530"/>
      <c r="I47" s="530"/>
      <c r="J47" s="530"/>
      <c r="K47" s="530"/>
      <c r="M47" s="526"/>
      <c r="N47" s="526"/>
      <c r="O47" s="526"/>
      <c r="P47" s="526"/>
      <c r="Q47" s="526"/>
      <c r="R47" s="526"/>
      <c r="S47" s="529"/>
      <c r="T47" s="543"/>
      <c r="U47" s="543"/>
      <c r="V47" s="543"/>
      <c r="W47" s="543"/>
      <c r="X47" s="543"/>
      <c r="Y47" s="543"/>
      <c r="Z47" s="543"/>
      <c r="AA47" s="543"/>
    </row>
    <row r="48" spans="1:27" ht="15" customHeight="1">
      <c r="A48" s="528" t="s">
        <v>386</v>
      </c>
      <c r="B48" s="526"/>
      <c r="C48" s="526"/>
      <c r="D48" s="583" t="s">
        <v>410</v>
      </c>
      <c r="E48" s="530"/>
      <c r="F48" s="530"/>
      <c r="G48" s="530"/>
      <c r="H48" s="530"/>
      <c r="I48" s="530"/>
      <c r="J48" s="530"/>
      <c r="K48" s="530"/>
      <c r="L48" s="546"/>
      <c r="M48" s="530"/>
      <c r="N48" s="530"/>
      <c r="O48" s="530"/>
      <c r="P48" s="530"/>
      <c r="Q48" s="530"/>
      <c r="R48" s="530"/>
      <c r="S48" s="530"/>
      <c r="T48" s="543"/>
      <c r="U48" s="543"/>
      <c r="V48" s="543"/>
      <c r="W48" s="543"/>
      <c r="X48" s="543"/>
      <c r="Y48" s="543"/>
      <c r="Z48" s="543"/>
      <c r="AA48" s="543"/>
    </row>
    <row r="49" spans="1:27" ht="15" customHeight="1">
      <c r="A49" s="528" t="s">
        <v>384</v>
      </c>
      <c r="B49" s="526"/>
      <c r="C49" s="526"/>
      <c r="D49" s="526"/>
      <c r="E49" s="526"/>
      <c r="F49" s="581" t="s">
        <v>411</v>
      </c>
      <c r="G49" s="547"/>
      <c r="H49" s="548"/>
      <c r="I49" s="547"/>
      <c r="J49" s="547"/>
      <c r="K49" s="547"/>
      <c r="L49" s="549"/>
      <c r="M49" s="547"/>
      <c r="N49" s="547"/>
      <c r="O49" s="547"/>
      <c r="P49" s="547"/>
      <c r="Q49" s="547"/>
      <c r="R49" s="547"/>
      <c r="S49" s="547"/>
      <c r="T49" s="543"/>
      <c r="U49" s="543"/>
      <c r="V49" s="543"/>
      <c r="W49" s="543"/>
      <c r="X49" s="543"/>
      <c r="Y49" s="543"/>
      <c r="Z49" s="543"/>
      <c r="AA49" s="543"/>
    </row>
    <row r="50" spans="1:27" ht="15" customHeight="1">
      <c r="A50" s="570" t="s">
        <v>397</v>
      </c>
      <c r="B50" s="531"/>
      <c r="C50" s="530"/>
      <c r="D50" s="530"/>
      <c r="E50" s="530"/>
      <c r="F50" s="530"/>
      <c r="G50" s="530"/>
      <c r="H50" s="530"/>
      <c r="I50" s="530"/>
      <c r="J50" s="530"/>
      <c r="K50" s="530"/>
      <c r="L50" s="546"/>
      <c r="M50" s="530"/>
      <c r="N50" s="530"/>
      <c r="O50" s="530"/>
      <c r="P50" s="530"/>
      <c r="Q50" s="530"/>
      <c r="R50" s="530"/>
      <c r="S50" s="530"/>
      <c r="T50" s="530"/>
      <c r="U50" s="543"/>
      <c r="V50" s="543"/>
      <c r="W50" s="543"/>
      <c r="X50" s="543"/>
      <c r="Y50" s="543"/>
      <c r="Z50" s="543"/>
      <c r="AA50" s="543"/>
    </row>
    <row r="51" spans="1:27" ht="15" customHeight="1">
      <c r="A51" s="526"/>
      <c r="B51" s="531"/>
      <c r="C51" s="530"/>
      <c r="D51" s="530"/>
      <c r="E51" s="530"/>
      <c r="F51" s="530"/>
      <c r="G51" s="530"/>
      <c r="H51" s="530"/>
      <c r="I51" s="530"/>
      <c r="J51" s="530"/>
      <c r="K51" s="526"/>
      <c r="L51" s="526"/>
      <c r="M51" s="526"/>
      <c r="N51" s="526"/>
      <c r="O51" s="526"/>
      <c r="P51" s="526"/>
      <c r="Q51" s="543"/>
      <c r="R51" s="543"/>
      <c r="S51" s="529"/>
      <c r="T51" s="543"/>
      <c r="U51" s="543"/>
      <c r="V51" s="543"/>
      <c r="W51" s="543"/>
      <c r="X51" s="543"/>
      <c r="Y51" s="543"/>
      <c r="Z51" s="543"/>
      <c r="AA51" s="543"/>
    </row>
    <row r="52" spans="1:27" ht="15" customHeight="1">
      <c r="A52" s="543" t="s">
        <v>370</v>
      </c>
      <c r="B52" s="535">
        <v>8</v>
      </c>
      <c r="C52" s="535">
        <v>3</v>
      </c>
      <c r="D52" s="535">
        <v>9</v>
      </c>
      <c r="E52" s="535">
        <v>10</v>
      </c>
      <c r="F52" s="535">
        <v>5</v>
      </c>
      <c r="G52" s="535">
        <v>6</v>
      </c>
      <c r="H52" s="535">
        <v>2</v>
      </c>
      <c r="I52" s="535">
        <v>7</v>
      </c>
      <c r="J52" s="535">
        <v>4</v>
      </c>
      <c r="K52" s="535">
        <v>1</v>
      </c>
      <c r="L52" s="529"/>
      <c r="M52" s="529"/>
      <c r="N52" s="529"/>
      <c r="O52" s="529"/>
      <c r="P52" s="529"/>
      <c r="Q52" s="543"/>
      <c r="R52" s="543"/>
      <c r="S52" s="529"/>
      <c r="T52" s="543"/>
      <c r="U52" s="543"/>
      <c r="V52" s="543"/>
      <c r="W52" s="543"/>
      <c r="X52" s="543"/>
      <c r="Y52" s="543"/>
      <c r="Z52" s="543"/>
      <c r="AA52" s="543"/>
    </row>
    <row r="53" spans="1:27" ht="15" customHeight="1">
      <c r="A53" s="543"/>
      <c r="B53" s="539">
        <v>4351</v>
      </c>
      <c r="C53" s="539">
        <v>4352</v>
      </c>
      <c r="D53" s="539">
        <v>4353</v>
      </c>
      <c r="E53" s="539">
        <v>4354</v>
      </c>
      <c r="F53" s="539">
        <v>4355</v>
      </c>
      <c r="G53" s="539">
        <v>4356</v>
      </c>
      <c r="H53" s="539">
        <v>4357</v>
      </c>
      <c r="I53" s="539">
        <v>4358</v>
      </c>
      <c r="J53" s="539">
        <v>4359</v>
      </c>
      <c r="K53" s="539">
        <v>4360</v>
      </c>
      <c r="L53" s="529"/>
      <c r="M53" s="529"/>
      <c r="N53" s="529"/>
      <c r="O53" s="529"/>
      <c r="P53" s="529"/>
      <c r="Q53" s="543"/>
      <c r="R53" s="543"/>
      <c r="S53" s="529"/>
      <c r="T53" s="543"/>
      <c r="U53" s="543"/>
      <c r="V53" s="543"/>
      <c r="W53" s="543"/>
      <c r="X53" s="543"/>
      <c r="Y53" s="543"/>
      <c r="Z53" s="543"/>
      <c r="AA53" s="543"/>
    </row>
    <row r="54" spans="1:27" ht="15" customHeight="1">
      <c r="A54" s="543" t="s">
        <v>371</v>
      </c>
      <c r="B54" s="535">
        <v>5</v>
      </c>
      <c r="C54" s="535">
        <v>8</v>
      </c>
      <c r="D54" s="535">
        <v>6</v>
      </c>
      <c r="E54" s="535">
        <v>1</v>
      </c>
      <c r="F54" s="535">
        <v>4</v>
      </c>
      <c r="G54" s="535">
        <v>7</v>
      </c>
      <c r="H54" s="535">
        <v>10</v>
      </c>
      <c r="I54" s="535">
        <v>2</v>
      </c>
      <c r="J54" s="535">
        <v>3</v>
      </c>
      <c r="K54" s="535">
        <v>9</v>
      </c>
      <c r="L54" s="529"/>
      <c r="M54" s="529"/>
      <c r="N54" s="529"/>
      <c r="O54" s="529"/>
      <c r="P54" s="529"/>
      <c r="Q54" s="543"/>
      <c r="R54" s="543"/>
      <c r="S54" s="529"/>
      <c r="T54" s="543"/>
      <c r="U54" s="543"/>
      <c r="V54" s="543"/>
      <c r="W54" s="543"/>
      <c r="X54" s="543"/>
      <c r="Y54" s="543"/>
      <c r="Z54" s="543"/>
      <c r="AA54" s="543"/>
    </row>
    <row r="55" spans="1:27" ht="15" customHeight="1">
      <c r="A55" s="543"/>
      <c r="B55" s="539">
        <v>4341</v>
      </c>
      <c r="C55" s="539">
        <v>4342</v>
      </c>
      <c r="D55" s="539">
        <v>4343</v>
      </c>
      <c r="E55" s="539">
        <v>4344</v>
      </c>
      <c r="F55" s="539">
        <v>4345</v>
      </c>
      <c r="G55" s="539">
        <v>4346</v>
      </c>
      <c r="H55" s="539">
        <v>4347</v>
      </c>
      <c r="I55" s="539">
        <v>4348</v>
      </c>
      <c r="J55" s="539">
        <v>4349</v>
      </c>
      <c r="K55" s="539">
        <v>4350</v>
      </c>
      <c r="L55" s="529"/>
      <c r="M55" s="529"/>
      <c r="N55" s="529"/>
      <c r="O55" s="529"/>
      <c r="P55" s="529"/>
      <c r="Q55" s="543"/>
      <c r="R55" s="543"/>
      <c r="S55" s="529"/>
      <c r="T55" s="543"/>
      <c r="U55" s="543"/>
      <c r="V55" s="543"/>
      <c r="W55" s="543"/>
      <c r="X55" s="543"/>
      <c r="Y55" s="543"/>
      <c r="Z55" s="543"/>
      <c r="AA55" s="543"/>
    </row>
    <row r="56" spans="1:27" ht="15" customHeight="1">
      <c r="A56" s="543" t="s">
        <v>372</v>
      </c>
      <c r="B56" s="535">
        <v>2</v>
      </c>
      <c r="C56" s="535">
        <v>3</v>
      </c>
      <c r="D56" s="535">
        <v>9</v>
      </c>
      <c r="E56" s="535">
        <v>1</v>
      </c>
      <c r="F56" s="535">
        <v>5</v>
      </c>
      <c r="G56" s="535">
        <v>10</v>
      </c>
      <c r="H56" s="535">
        <v>7</v>
      </c>
      <c r="I56" s="535">
        <v>4</v>
      </c>
      <c r="J56" s="535">
        <v>6</v>
      </c>
      <c r="K56" s="535">
        <v>8</v>
      </c>
      <c r="L56" s="529"/>
      <c r="M56" s="529"/>
      <c r="N56" s="529"/>
      <c r="O56" s="529"/>
      <c r="P56" s="529"/>
      <c r="Q56" s="543"/>
      <c r="R56" s="543"/>
      <c r="S56" s="529"/>
      <c r="T56" s="543"/>
      <c r="U56" s="543"/>
      <c r="V56" s="543"/>
      <c r="W56" s="543"/>
      <c r="X56" s="543"/>
      <c r="Y56" s="543"/>
      <c r="Z56" s="543"/>
      <c r="AA56" s="543"/>
    </row>
    <row r="57" spans="1:27" ht="15" customHeight="1">
      <c r="A57" s="543"/>
      <c r="B57" s="539">
        <v>4331</v>
      </c>
      <c r="C57" s="539">
        <v>4332</v>
      </c>
      <c r="D57" s="539">
        <v>4333</v>
      </c>
      <c r="E57" s="539">
        <v>4334</v>
      </c>
      <c r="F57" s="539">
        <v>4335</v>
      </c>
      <c r="G57" s="539">
        <v>4336</v>
      </c>
      <c r="H57" s="539">
        <v>4337</v>
      </c>
      <c r="I57" s="539">
        <v>4338</v>
      </c>
      <c r="J57" s="539">
        <v>4339</v>
      </c>
      <c r="K57" s="539">
        <v>4340</v>
      </c>
      <c r="L57" s="529"/>
      <c r="M57" s="529"/>
      <c r="N57" s="529"/>
      <c r="O57" s="529"/>
      <c r="P57" s="529"/>
      <c r="Q57" s="543"/>
      <c r="R57" s="543"/>
      <c r="S57" s="529"/>
      <c r="T57" s="543"/>
      <c r="U57" s="543"/>
      <c r="V57" s="543"/>
      <c r="W57" s="543"/>
      <c r="X57" s="543"/>
      <c r="Y57" s="543"/>
      <c r="Z57" s="543"/>
      <c r="AA57" s="543"/>
    </row>
    <row r="58" spans="1:27" ht="15" customHeight="1">
      <c r="A58" s="543" t="s">
        <v>373</v>
      </c>
      <c r="B58" s="535">
        <v>6</v>
      </c>
      <c r="C58" s="535">
        <v>5</v>
      </c>
      <c r="D58" s="535">
        <v>7</v>
      </c>
      <c r="E58" s="535">
        <v>8</v>
      </c>
      <c r="F58" s="535">
        <v>1</v>
      </c>
      <c r="G58" s="535">
        <v>2</v>
      </c>
      <c r="H58" s="535">
        <v>10</v>
      </c>
      <c r="I58" s="535">
        <v>3</v>
      </c>
      <c r="J58" s="535">
        <v>4</v>
      </c>
      <c r="K58" s="535">
        <v>9</v>
      </c>
      <c r="L58" s="529"/>
      <c r="M58" s="529"/>
      <c r="N58" s="529"/>
      <c r="O58" s="529"/>
      <c r="P58" s="529"/>
      <c r="Q58" s="543"/>
      <c r="R58" s="543"/>
      <c r="S58" s="529"/>
      <c r="T58" s="543"/>
      <c r="U58" s="543"/>
      <c r="V58" s="543"/>
      <c r="W58" s="543"/>
      <c r="X58" s="543"/>
      <c r="Y58" s="543"/>
      <c r="Z58" s="543"/>
      <c r="AA58" s="543"/>
    </row>
    <row r="59" spans="1:27" ht="15" customHeight="1">
      <c r="A59" s="543"/>
      <c r="B59" s="539">
        <v>4321</v>
      </c>
      <c r="C59" s="539">
        <v>4322</v>
      </c>
      <c r="D59" s="539">
        <v>4323</v>
      </c>
      <c r="E59" s="539">
        <v>4324</v>
      </c>
      <c r="F59" s="539">
        <v>4325</v>
      </c>
      <c r="G59" s="539">
        <v>4326</v>
      </c>
      <c r="H59" s="539">
        <v>4327</v>
      </c>
      <c r="I59" s="539">
        <v>4328</v>
      </c>
      <c r="J59" s="539">
        <v>4329</v>
      </c>
      <c r="K59" s="539">
        <v>4330</v>
      </c>
      <c r="L59" s="529"/>
      <c r="M59" s="529"/>
      <c r="N59" s="529"/>
      <c r="O59" s="529"/>
      <c r="P59" s="529"/>
      <c r="Q59" s="543"/>
      <c r="R59" s="543"/>
      <c r="S59" s="529"/>
      <c r="T59" s="543"/>
      <c r="U59" s="543"/>
      <c r="V59" s="543"/>
      <c r="W59" s="543"/>
      <c r="X59" s="543"/>
      <c r="Y59" s="543"/>
      <c r="Z59" s="543"/>
      <c r="AA59" s="543"/>
    </row>
    <row r="60" spans="1:27">
      <c r="A60" s="543"/>
      <c r="B60" s="544"/>
      <c r="C60" s="544"/>
      <c r="D60" s="544"/>
      <c r="E60" s="544"/>
      <c r="F60" s="544"/>
      <c r="G60" s="544"/>
      <c r="H60" s="544"/>
      <c r="I60" s="544"/>
      <c r="J60" s="544"/>
      <c r="K60" s="529"/>
      <c r="L60" s="529"/>
      <c r="M60" s="529"/>
      <c r="N60" s="529"/>
      <c r="O60" s="529"/>
      <c r="P60" s="529"/>
      <c r="Q60" s="543"/>
      <c r="R60" s="543"/>
      <c r="S60" s="529"/>
      <c r="T60" s="543"/>
      <c r="U60" s="543"/>
      <c r="V60" s="543"/>
      <c r="W60" s="543"/>
      <c r="X60" s="543"/>
      <c r="Y60" s="543"/>
      <c r="Z60" s="543"/>
      <c r="AA60" s="543"/>
    </row>
    <row r="61" spans="1:27" ht="20.25" customHeight="1">
      <c r="A61" s="525" t="s">
        <v>383</v>
      </c>
      <c r="B61" s="526"/>
      <c r="C61" s="526"/>
      <c r="D61" s="526"/>
      <c r="E61" s="526"/>
      <c r="F61" s="526"/>
      <c r="G61" s="526"/>
      <c r="H61" s="526"/>
      <c r="I61" s="526"/>
      <c r="J61" s="526"/>
      <c r="K61" s="526"/>
      <c r="L61" s="526"/>
      <c r="M61" s="526"/>
      <c r="N61" s="526"/>
      <c r="O61" s="526"/>
      <c r="P61" s="526"/>
      <c r="Q61" s="526"/>
      <c r="R61" s="526"/>
      <c r="S61" s="529"/>
      <c r="T61" s="543"/>
      <c r="U61" s="543"/>
      <c r="V61" s="543"/>
      <c r="W61" s="543"/>
      <c r="X61" s="543"/>
      <c r="Y61" s="543"/>
      <c r="Z61" s="543"/>
      <c r="AA61" s="543"/>
    </row>
    <row r="62" spans="1:27" ht="15" customHeight="1">
      <c r="A62" s="528" t="s">
        <v>385</v>
      </c>
      <c r="B62" s="526"/>
      <c r="C62" s="526"/>
      <c r="D62" s="570" t="s">
        <v>404</v>
      </c>
      <c r="E62" s="530"/>
      <c r="F62" s="530"/>
      <c r="G62" s="530"/>
      <c r="H62" s="530"/>
      <c r="I62" s="530"/>
      <c r="J62" s="530"/>
      <c r="K62" s="530"/>
      <c r="M62" s="526"/>
      <c r="N62" s="526"/>
      <c r="O62" s="526"/>
      <c r="P62" s="526"/>
      <c r="Q62" s="526"/>
      <c r="R62" s="526"/>
      <c r="S62" s="529"/>
      <c r="T62" s="543"/>
      <c r="U62" s="543"/>
      <c r="V62" s="543"/>
      <c r="W62" s="543"/>
      <c r="X62" s="543"/>
      <c r="Y62" s="543"/>
      <c r="Z62" s="543"/>
      <c r="AA62" s="543"/>
    </row>
    <row r="63" spans="1:27" ht="15" customHeight="1">
      <c r="A63" s="528" t="s">
        <v>386</v>
      </c>
      <c r="B63" s="526"/>
      <c r="C63" s="526"/>
      <c r="D63" s="583" t="s">
        <v>412</v>
      </c>
      <c r="E63" s="530"/>
      <c r="F63" s="530"/>
      <c r="G63" s="530"/>
      <c r="H63" s="530"/>
      <c r="I63" s="530"/>
      <c r="J63" s="530"/>
      <c r="K63" s="530"/>
      <c r="L63" s="546"/>
      <c r="M63" s="530"/>
      <c r="N63" s="530"/>
      <c r="O63" s="530"/>
      <c r="P63" s="530"/>
      <c r="Q63" s="530"/>
      <c r="R63" s="530"/>
      <c r="S63" s="530"/>
      <c r="T63" s="543"/>
      <c r="U63" s="543"/>
      <c r="V63" s="543"/>
      <c r="W63" s="543"/>
      <c r="X63" s="543"/>
      <c r="Y63" s="543"/>
      <c r="Z63" s="543"/>
      <c r="AA63" s="543"/>
    </row>
    <row r="64" spans="1:27" ht="15" customHeight="1">
      <c r="A64" s="528" t="s">
        <v>384</v>
      </c>
      <c r="B64" s="526"/>
      <c r="C64" s="526"/>
      <c r="D64" s="526"/>
      <c r="E64" s="526"/>
      <c r="F64" s="581" t="s">
        <v>413</v>
      </c>
      <c r="G64" s="547"/>
      <c r="H64" s="548"/>
      <c r="I64" s="547"/>
      <c r="J64" s="547"/>
      <c r="K64" s="547"/>
      <c r="L64" s="549"/>
      <c r="M64" s="547"/>
      <c r="N64" s="547"/>
      <c r="O64" s="547"/>
      <c r="P64" s="547"/>
      <c r="Q64" s="547"/>
      <c r="R64" s="547"/>
      <c r="S64" s="547"/>
      <c r="T64" s="543"/>
      <c r="U64" s="543"/>
      <c r="V64" s="543"/>
      <c r="W64" s="543"/>
      <c r="X64" s="543"/>
      <c r="Y64" s="543"/>
      <c r="Z64" s="543"/>
      <c r="AA64" s="543"/>
    </row>
    <row r="65" spans="1:27" ht="15" customHeight="1">
      <c r="A65" s="570" t="s">
        <v>398</v>
      </c>
      <c r="B65" s="531"/>
      <c r="C65" s="530"/>
      <c r="D65" s="530"/>
      <c r="E65" s="530"/>
      <c r="F65" s="530"/>
      <c r="G65" s="530"/>
      <c r="H65" s="530"/>
      <c r="I65" s="530"/>
      <c r="J65" s="530"/>
      <c r="K65" s="530"/>
      <c r="L65" s="546"/>
      <c r="M65" s="530"/>
      <c r="N65" s="530"/>
      <c r="O65" s="530"/>
      <c r="P65" s="530"/>
      <c r="Q65" s="530"/>
      <c r="R65" s="530"/>
      <c r="S65" s="530"/>
      <c r="T65" s="543"/>
      <c r="U65" s="543"/>
      <c r="V65" s="543"/>
      <c r="W65" s="543"/>
      <c r="X65" s="543"/>
      <c r="Y65" s="543"/>
      <c r="Z65" s="543"/>
      <c r="AA65" s="543"/>
    </row>
    <row r="66" spans="1:27" ht="15" customHeight="1">
      <c r="A66" s="526"/>
      <c r="B66" s="531"/>
      <c r="C66" s="530"/>
      <c r="D66" s="530"/>
      <c r="E66" s="530"/>
      <c r="F66" s="530"/>
      <c r="G66" s="530"/>
      <c r="H66" s="530"/>
      <c r="I66" s="530"/>
      <c r="J66" s="530"/>
      <c r="K66" s="526"/>
      <c r="L66" s="526"/>
      <c r="M66" s="526"/>
      <c r="N66" s="526"/>
      <c r="O66" s="526"/>
      <c r="P66" s="526"/>
      <c r="Q66" s="543"/>
      <c r="R66" s="543"/>
      <c r="S66" s="529"/>
      <c r="T66" s="543"/>
      <c r="U66" s="543"/>
      <c r="V66" s="543"/>
      <c r="W66" s="543"/>
      <c r="X66" s="543"/>
      <c r="Y66" s="543"/>
      <c r="Z66" s="543"/>
      <c r="AA66" s="543"/>
    </row>
    <row r="67" spans="1:27" ht="15" customHeight="1">
      <c r="A67" s="543" t="s">
        <v>370</v>
      </c>
      <c r="B67" s="535">
        <v>4</v>
      </c>
      <c r="C67" s="535">
        <v>1</v>
      </c>
      <c r="D67" s="535">
        <v>9</v>
      </c>
      <c r="E67" s="535">
        <v>5</v>
      </c>
      <c r="F67" s="535">
        <v>10</v>
      </c>
      <c r="G67" s="535">
        <v>3</v>
      </c>
      <c r="H67" s="535">
        <v>6</v>
      </c>
      <c r="I67" s="535">
        <v>2</v>
      </c>
      <c r="J67" s="535">
        <v>8</v>
      </c>
      <c r="K67" s="535">
        <v>7</v>
      </c>
      <c r="L67" s="529"/>
      <c r="M67" s="529"/>
      <c r="N67" s="529"/>
      <c r="O67" s="529"/>
      <c r="P67" s="529"/>
      <c r="Q67" s="543"/>
      <c r="R67" s="543"/>
      <c r="S67" s="529"/>
      <c r="T67" s="543"/>
      <c r="U67" s="543"/>
      <c r="V67" s="543"/>
      <c r="W67" s="543"/>
      <c r="X67" s="543"/>
      <c r="Y67" s="543"/>
      <c r="Z67" s="543"/>
      <c r="AA67" s="543"/>
    </row>
    <row r="68" spans="1:27" ht="15" customHeight="1">
      <c r="A68" s="543"/>
      <c r="B68" s="539">
        <v>4391</v>
      </c>
      <c r="C68" s="539">
        <v>4392</v>
      </c>
      <c r="D68" s="539">
        <v>4393</v>
      </c>
      <c r="E68" s="539">
        <v>4394</v>
      </c>
      <c r="F68" s="539">
        <v>4395</v>
      </c>
      <c r="G68" s="539">
        <v>4396</v>
      </c>
      <c r="H68" s="539">
        <v>4397</v>
      </c>
      <c r="I68" s="539">
        <v>4398</v>
      </c>
      <c r="J68" s="539">
        <v>4399</v>
      </c>
      <c r="K68" s="539">
        <v>4400</v>
      </c>
      <c r="L68" s="529"/>
      <c r="M68" s="529"/>
      <c r="N68" s="529"/>
      <c r="O68" s="529"/>
      <c r="P68" s="529"/>
      <c r="Q68" s="543"/>
      <c r="R68" s="543"/>
      <c r="S68" s="529"/>
      <c r="T68" s="543"/>
      <c r="U68" s="543"/>
      <c r="V68" s="543"/>
      <c r="W68" s="543"/>
      <c r="X68" s="543"/>
      <c r="Y68" s="543"/>
      <c r="Z68" s="543"/>
      <c r="AA68" s="543"/>
    </row>
    <row r="69" spans="1:27" ht="15" customHeight="1">
      <c r="A69" s="543" t="s">
        <v>371</v>
      </c>
      <c r="B69" s="535">
        <v>5</v>
      </c>
      <c r="C69" s="535">
        <v>9</v>
      </c>
      <c r="D69" s="535">
        <v>1</v>
      </c>
      <c r="E69" s="535">
        <v>3</v>
      </c>
      <c r="F69" s="535">
        <v>8</v>
      </c>
      <c r="G69" s="535">
        <v>2</v>
      </c>
      <c r="H69" s="535">
        <v>7</v>
      </c>
      <c r="I69" s="535">
        <v>6</v>
      </c>
      <c r="J69" s="535">
        <v>10</v>
      </c>
      <c r="K69" s="535">
        <v>4</v>
      </c>
      <c r="L69" s="529"/>
      <c r="M69" s="529"/>
      <c r="N69" s="529"/>
      <c r="O69" s="529"/>
      <c r="P69" s="529"/>
      <c r="Q69" s="543"/>
      <c r="R69" s="543"/>
      <c r="S69" s="529"/>
      <c r="T69" s="543"/>
      <c r="U69" s="543"/>
      <c r="V69" s="543"/>
      <c r="W69" s="543"/>
      <c r="X69" s="543"/>
      <c r="Y69" s="543"/>
      <c r="Z69" s="543"/>
      <c r="AA69" s="543"/>
    </row>
    <row r="70" spans="1:27">
      <c r="A70" s="543"/>
      <c r="B70" s="539">
        <v>4381</v>
      </c>
      <c r="C70" s="539">
        <v>4382</v>
      </c>
      <c r="D70" s="539">
        <v>4383</v>
      </c>
      <c r="E70" s="539">
        <v>4384</v>
      </c>
      <c r="F70" s="539">
        <v>4385</v>
      </c>
      <c r="G70" s="539">
        <v>4386</v>
      </c>
      <c r="H70" s="539">
        <v>4387</v>
      </c>
      <c r="I70" s="539">
        <v>4388</v>
      </c>
      <c r="J70" s="539">
        <v>4389</v>
      </c>
      <c r="K70" s="539">
        <v>4390</v>
      </c>
      <c r="L70" s="529"/>
      <c r="M70" s="529"/>
      <c r="N70" s="529"/>
      <c r="O70" s="529"/>
      <c r="P70" s="529"/>
      <c r="Q70" s="543"/>
      <c r="R70" s="543"/>
      <c r="S70" s="529"/>
      <c r="T70" s="543"/>
      <c r="U70" s="543"/>
      <c r="V70" s="543"/>
      <c r="W70" s="543"/>
      <c r="X70" s="543"/>
      <c r="Y70" s="543"/>
      <c r="Z70" s="543"/>
      <c r="AA70" s="543"/>
    </row>
    <row r="71" spans="1:27">
      <c r="A71" s="543" t="s">
        <v>372</v>
      </c>
      <c r="B71" s="535">
        <v>3</v>
      </c>
      <c r="C71" s="535">
        <v>10</v>
      </c>
      <c r="D71" s="535">
        <v>4</v>
      </c>
      <c r="E71" s="535">
        <v>9</v>
      </c>
      <c r="F71" s="535">
        <v>1</v>
      </c>
      <c r="G71" s="535">
        <v>7</v>
      </c>
      <c r="H71" s="535">
        <v>6</v>
      </c>
      <c r="I71" s="535">
        <v>8</v>
      </c>
      <c r="J71" s="535">
        <v>2</v>
      </c>
      <c r="K71" s="535">
        <v>5</v>
      </c>
      <c r="L71" s="529"/>
      <c r="M71" s="529"/>
      <c r="N71" s="529"/>
      <c r="O71" s="529"/>
      <c r="P71" s="529"/>
      <c r="Q71" s="543"/>
      <c r="R71" s="543"/>
      <c r="S71" s="529"/>
      <c r="T71" s="543"/>
      <c r="U71" s="543"/>
      <c r="V71" s="543"/>
      <c r="W71" s="543"/>
      <c r="X71" s="543"/>
      <c r="Y71" s="543"/>
      <c r="Z71" s="543"/>
      <c r="AA71" s="543"/>
    </row>
    <row r="72" spans="1:27">
      <c r="A72" s="543"/>
      <c r="B72" s="539">
        <v>4371</v>
      </c>
      <c r="C72" s="539">
        <v>4372</v>
      </c>
      <c r="D72" s="539">
        <v>4373</v>
      </c>
      <c r="E72" s="539">
        <v>4374</v>
      </c>
      <c r="F72" s="539">
        <v>4375</v>
      </c>
      <c r="G72" s="539">
        <v>4376</v>
      </c>
      <c r="H72" s="539">
        <v>4377</v>
      </c>
      <c r="I72" s="539">
        <v>4378</v>
      </c>
      <c r="J72" s="539">
        <v>4379</v>
      </c>
      <c r="K72" s="539">
        <v>4380</v>
      </c>
      <c r="L72" s="529"/>
      <c r="M72" s="529"/>
      <c r="N72" s="529"/>
      <c r="O72" s="529"/>
      <c r="P72" s="529"/>
      <c r="Q72" s="543"/>
      <c r="R72" s="543"/>
      <c r="S72" s="529"/>
      <c r="T72" s="543"/>
      <c r="U72" s="543"/>
      <c r="V72" s="543"/>
      <c r="W72" s="543"/>
      <c r="X72" s="543"/>
      <c r="Y72" s="543"/>
      <c r="Z72" s="543"/>
      <c r="AA72" s="543"/>
    </row>
    <row r="73" spans="1:27">
      <c r="A73" s="543" t="s">
        <v>373</v>
      </c>
      <c r="B73" s="535">
        <v>9</v>
      </c>
      <c r="C73" s="535">
        <v>6</v>
      </c>
      <c r="D73" s="535">
        <v>8</v>
      </c>
      <c r="E73" s="535">
        <v>10</v>
      </c>
      <c r="F73" s="535">
        <v>1</v>
      </c>
      <c r="G73" s="535">
        <v>3</v>
      </c>
      <c r="H73" s="535">
        <v>4</v>
      </c>
      <c r="I73" s="535">
        <v>2</v>
      </c>
      <c r="J73" s="535">
        <v>7</v>
      </c>
      <c r="K73" s="535">
        <v>5</v>
      </c>
      <c r="L73" s="529"/>
      <c r="M73" s="529"/>
      <c r="N73" s="529"/>
      <c r="O73" s="529"/>
      <c r="P73" s="529"/>
      <c r="Q73" s="543"/>
      <c r="R73" s="543"/>
      <c r="S73" s="529"/>
      <c r="T73" s="543"/>
      <c r="U73" s="543"/>
      <c r="V73" s="543"/>
      <c r="W73" s="543"/>
      <c r="X73" s="543"/>
      <c r="Y73" s="543"/>
      <c r="Z73" s="543"/>
      <c r="AA73" s="543"/>
    </row>
    <row r="74" spans="1:27">
      <c r="A74" s="543"/>
      <c r="B74" s="539">
        <v>4361</v>
      </c>
      <c r="C74" s="539">
        <v>4362</v>
      </c>
      <c r="D74" s="539">
        <v>4363</v>
      </c>
      <c r="E74" s="539">
        <v>4364</v>
      </c>
      <c r="F74" s="539">
        <v>4365</v>
      </c>
      <c r="G74" s="539">
        <v>4366</v>
      </c>
      <c r="H74" s="539">
        <v>4367</v>
      </c>
      <c r="I74" s="539">
        <v>4368</v>
      </c>
      <c r="J74" s="539">
        <v>4369</v>
      </c>
      <c r="K74" s="539">
        <v>4370</v>
      </c>
      <c r="L74" s="529"/>
      <c r="M74" s="529"/>
      <c r="N74" s="529"/>
      <c r="O74" s="529"/>
      <c r="P74" s="529"/>
      <c r="Q74" s="543"/>
      <c r="R74" s="543"/>
      <c r="S74" s="529"/>
      <c r="T74" s="543"/>
      <c r="U74" s="543"/>
      <c r="V74" s="543"/>
      <c r="W74" s="543"/>
      <c r="X74" s="543"/>
      <c r="Y74" s="543"/>
      <c r="Z74" s="543"/>
      <c r="AA74" s="543"/>
    </row>
    <row r="75" spans="1:27">
      <c r="A75" s="526"/>
      <c r="B75" s="544"/>
      <c r="C75" s="544"/>
      <c r="D75" s="544"/>
      <c r="E75" s="544"/>
      <c r="F75" s="544"/>
      <c r="G75" s="544"/>
      <c r="H75" s="544"/>
      <c r="I75" s="544"/>
      <c r="J75" s="544"/>
      <c r="K75" s="526"/>
      <c r="L75" s="526"/>
      <c r="M75" s="543"/>
      <c r="N75" s="543"/>
      <c r="O75" s="543"/>
      <c r="P75" s="543"/>
      <c r="Q75" s="543"/>
      <c r="R75" s="543"/>
      <c r="S75" s="529"/>
      <c r="T75" s="543"/>
      <c r="U75" s="543"/>
      <c r="V75" s="543"/>
      <c r="W75" s="543"/>
      <c r="X75" s="543"/>
      <c r="Y75" s="543"/>
      <c r="Z75" s="543"/>
      <c r="AA75" s="543"/>
    </row>
    <row r="76" spans="1:27">
      <c r="A76" s="526"/>
      <c r="B76" s="526"/>
      <c r="C76" s="526"/>
      <c r="D76" s="526"/>
      <c r="E76" s="526"/>
      <c r="F76" s="526"/>
      <c r="G76" s="526"/>
      <c r="H76" s="526"/>
      <c r="I76" s="526"/>
      <c r="J76" s="526"/>
      <c r="K76" s="526"/>
      <c r="L76" s="526"/>
      <c r="M76" s="543"/>
      <c r="N76" s="543"/>
      <c r="O76" s="543"/>
      <c r="P76" s="543"/>
      <c r="Q76" s="543"/>
      <c r="R76" s="543"/>
      <c r="S76" s="529"/>
      <c r="T76" s="543"/>
      <c r="U76" s="543"/>
      <c r="V76" s="543"/>
      <c r="W76" s="543"/>
      <c r="X76" s="543"/>
      <c r="Y76" s="543"/>
      <c r="Z76" s="543"/>
      <c r="AA76" s="543"/>
    </row>
    <row r="77" spans="1:27">
      <c r="A77" s="526"/>
      <c r="B77" s="526"/>
      <c r="C77" s="526"/>
      <c r="D77" s="526"/>
      <c r="E77" s="526"/>
      <c r="F77" s="526"/>
      <c r="G77" s="526"/>
      <c r="H77" s="526"/>
      <c r="I77" s="526"/>
      <c r="J77" s="526"/>
      <c r="K77" s="526"/>
      <c r="L77" s="526"/>
      <c r="M77" s="543"/>
      <c r="N77" s="543"/>
      <c r="O77" s="543"/>
      <c r="P77" s="543"/>
      <c r="Q77" s="543"/>
      <c r="R77" s="543"/>
      <c r="S77" s="529"/>
      <c r="T77" s="543"/>
      <c r="U77" s="543"/>
      <c r="V77" s="543"/>
      <c r="W77" s="543"/>
      <c r="X77" s="543"/>
      <c r="Y77" s="543"/>
      <c r="Z77" s="543"/>
      <c r="AA77" s="543"/>
    </row>
    <row r="78" spans="1:27">
      <c r="A78" s="526"/>
      <c r="B78" s="526"/>
      <c r="C78" s="526"/>
      <c r="D78" s="526"/>
      <c r="E78" s="526"/>
      <c r="F78" s="526"/>
      <c r="G78" s="526"/>
      <c r="H78" s="526"/>
      <c r="I78" s="526"/>
      <c r="J78" s="526"/>
      <c r="K78" s="526"/>
      <c r="L78" s="526"/>
      <c r="M78" s="543"/>
      <c r="N78" s="543"/>
      <c r="O78" s="543"/>
      <c r="P78" s="543"/>
      <c r="Q78" s="543"/>
      <c r="R78" s="543"/>
      <c r="S78" s="529"/>
      <c r="T78" s="543"/>
      <c r="U78" s="543"/>
      <c r="V78" s="543"/>
      <c r="W78" s="543"/>
      <c r="X78" s="543"/>
      <c r="Y78" s="543"/>
      <c r="Z78" s="543"/>
      <c r="AA78" s="543"/>
    </row>
    <row r="79" spans="1:27">
      <c r="A79" s="526"/>
      <c r="B79" s="544"/>
      <c r="C79" s="544"/>
      <c r="D79" s="544"/>
      <c r="E79" s="544"/>
      <c r="F79" s="544"/>
      <c r="G79" s="544"/>
      <c r="H79" s="544"/>
      <c r="I79" s="544"/>
      <c r="J79" s="544"/>
      <c r="K79" s="526"/>
      <c r="L79" s="526"/>
      <c r="M79" s="543"/>
      <c r="N79" s="543"/>
      <c r="O79" s="543"/>
      <c r="P79" s="543"/>
      <c r="Q79" s="543"/>
      <c r="R79" s="543"/>
      <c r="S79" s="529"/>
      <c r="T79" s="543"/>
      <c r="U79" s="543"/>
      <c r="V79" s="543"/>
      <c r="W79" s="543"/>
      <c r="X79" s="543"/>
      <c r="Y79" s="543"/>
      <c r="Z79" s="543"/>
      <c r="AA79" s="543"/>
    </row>
    <row r="80" spans="1:27">
      <c r="A80" s="526"/>
      <c r="B80" s="526"/>
      <c r="C80" s="526"/>
      <c r="D80" s="526"/>
      <c r="E80" s="526"/>
      <c r="F80" s="526"/>
      <c r="G80" s="526"/>
      <c r="H80" s="526"/>
      <c r="I80" s="526"/>
      <c r="J80" s="526"/>
      <c r="K80" s="526"/>
      <c r="L80" s="526"/>
      <c r="M80" s="543"/>
      <c r="N80" s="543"/>
      <c r="O80" s="543"/>
      <c r="P80" s="543"/>
      <c r="Q80" s="543"/>
      <c r="R80" s="543"/>
      <c r="S80" s="529"/>
      <c r="T80" s="543"/>
      <c r="U80" s="543"/>
      <c r="V80" s="543"/>
      <c r="W80" s="543"/>
      <c r="X80" s="543"/>
      <c r="Y80" s="543"/>
      <c r="Z80" s="543"/>
      <c r="AA80" s="543"/>
    </row>
    <row r="81" spans="1:27">
      <c r="A81" s="526"/>
      <c r="B81" s="544"/>
      <c r="C81" s="544"/>
      <c r="D81" s="544"/>
      <c r="E81" s="544"/>
      <c r="F81" s="544"/>
      <c r="G81" s="544"/>
      <c r="H81" s="544"/>
      <c r="I81" s="544"/>
      <c r="J81" s="544"/>
      <c r="K81" s="526"/>
      <c r="L81" s="526"/>
      <c r="M81" s="543"/>
      <c r="N81" s="543"/>
      <c r="O81" s="543"/>
      <c r="P81" s="543"/>
      <c r="Q81" s="543"/>
      <c r="R81" s="543"/>
      <c r="S81" s="543"/>
      <c r="T81" s="543"/>
      <c r="U81" s="543"/>
      <c r="V81" s="543"/>
      <c r="W81" s="543"/>
      <c r="X81" s="543"/>
      <c r="Y81" s="543"/>
      <c r="Z81" s="543"/>
      <c r="AA81" s="543"/>
    </row>
    <row r="82" spans="1:27">
      <c r="A82" s="526"/>
      <c r="B82" s="526"/>
      <c r="C82" s="526"/>
      <c r="D82" s="526"/>
      <c r="E82" s="526"/>
      <c r="F82" s="526"/>
      <c r="G82" s="526"/>
      <c r="H82" s="526"/>
      <c r="I82" s="526"/>
      <c r="J82" s="526"/>
      <c r="K82" s="526"/>
      <c r="L82" s="526"/>
      <c r="M82" s="543"/>
      <c r="N82" s="543"/>
      <c r="O82" s="543"/>
      <c r="P82" s="543"/>
      <c r="Q82" s="543"/>
      <c r="R82" s="543"/>
      <c r="S82" s="543"/>
      <c r="T82" s="543"/>
      <c r="U82" s="543"/>
      <c r="V82" s="543"/>
      <c r="W82" s="543"/>
      <c r="X82" s="543"/>
      <c r="Y82" s="543"/>
      <c r="Z82" s="543"/>
      <c r="AA82" s="543"/>
    </row>
    <row r="83" spans="1:27">
      <c r="A83" s="526"/>
      <c r="B83" s="544"/>
      <c r="C83" s="544"/>
      <c r="D83" s="544"/>
      <c r="E83" s="544"/>
      <c r="F83" s="544"/>
      <c r="G83" s="544"/>
      <c r="H83" s="544"/>
      <c r="I83" s="544"/>
      <c r="J83" s="544"/>
      <c r="K83" s="526"/>
      <c r="L83" s="526"/>
      <c r="M83" s="543"/>
      <c r="N83" s="543"/>
      <c r="O83" s="543"/>
      <c r="P83" s="543"/>
      <c r="Q83" s="543"/>
      <c r="R83" s="543"/>
      <c r="S83" s="543"/>
      <c r="T83" s="543"/>
      <c r="U83" s="543"/>
      <c r="V83" s="543"/>
      <c r="W83" s="543"/>
      <c r="X83" s="543"/>
      <c r="Y83" s="543"/>
      <c r="Z83" s="543"/>
      <c r="AA83" s="543"/>
    </row>
    <row r="84" spans="1:27">
      <c r="A84" s="526"/>
      <c r="B84" s="526"/>
      <c r="C84" s="526"/>
      <c r="D84" s="526"/>
      <c r="E84" s="526"/>
      <c r="F84" s="526"/>
      <c r="G84" s="526"/>
      <c r="H84" s="526"/>
      <c r="I84" s="526"/>
      <c r="J84" s="526"/>
      <c r="K84" s="526"/>
      <c r="L84" s="526"/>
      <c r="M84" s="543"/>
      <c r="N84" s="543"/>
      <c r="O84" s="543"/>
      <c r="P84" s="543"/>
      <c r="Q84" s="543"/>
      <c r="R84" s="543"/>
    </row>
    <row r="85" spans="1:27">
      <c r="A85" s="526"/>
      <c r="B85" s="544"/>
      <c r="C85" s="544"/>
      <c r="D85" s="544"/>
      <c r="E85" s="544"/>
      <c r="F85" s="544"/>
      <c r="G85" s="544"/>
      <c r="H85" s="544"/>
      <c r="I85" s="544"/>
      <c r="J85" s="544"/>
      <c r="K85" s="526"/>
      <c r="L85" s="526"/>
      <c r="M85" s="543"/>
      <c r="N85" s="543"/>
      <c r="O85" s="543"/>
      <c r="P85" s="543"/>
      <c r="Q85" s="543"/>
      <c r="R85" s="543"/>
    </row>
    <row r="86" spans="1:27">
      <c r="A86" s="526"/>
      <c r="B86" s="526"/>
      <c r="C86" s="526"/>
      <c r="D86" s="526"/>
      <c r="E86" s="526"/>
      <c r="F86" s="526"/>
      <c r="G86" s="526"/>
      <c r="H86" s="526"/>
      <c r="I86" s="526"/>
      <c r="J86" s="526"/>
      <c r="K86" s="526"/>
      <c r="L86" s="526"/>
      <c r="M86" s="543"/>
      <c r="N86" s="543"/>
      <c r="O86" s="543"/>
      <c r="P86" s="543"/>
      <c r="Q86" s="543"/>
      <c r="R86" s="543"/>
    </row>
    <row r="87" spans="1:27">
      <c r="A87" s="526"/>
      <c r="B87" s="526"/>
      <c r="C87" s="526"/>
      <c r="D87" s="526"/>
      <c r="E87" s="526"/>
      <c r="F87" s="526"/>
      <c r="G87" s="526"/>
      <c r="H87" s="526"/>
      <c r="I87" s="526"/>
      <c r="J87" s="526"/>
      <c r="K87" s="526"/>
      <c r="L87" s="526"/>
      <c r="M87" s="543"/>
      <c r="N87" s="543"/>
      <c r="O87" s="543"/>
      <c r="P87" s="543"/>
      <c r="Q87" s="543"/>
      <c r="R87" s="543"/>
    </row>
    <row r="88" spans="1:27">
      <c r="A88" s="526"/>
      <c r="B88" s="526"/>
      <c r="C88" s="526"/>
      <c r="D88" s="526"/>
      <c r="E88" s="526"/>
      <c r="F88" s="526"/>
      <c r="G88" s="526"/>
      <c r="H88" s="526"/>
      <c r="I88" s="526"/>
      <c r="J88" s="526"/>
      <c r="K88" s="526"/>
      <c r="L88" s="526"/>
      <c r="M88" s="543"/>
      <c r="N88" s="543"/>
      <c r="O88" s="543"/>
      <c r="P88" s="543"/>
      <c r="Q88" s="543"/>
      <c r="R88" s="543"/>
    </row>
    <row r="89" spans="1:27">
      <c r="A89" s="526"/>
      <c r="B89" s="526"/>
      <c r="C89" s="526"/>
      <c r="D89" s="526"/>
      <c r="E89" s="526"/>
      <c r="F89" s="526"/>
      <c r="G89" s="526"/>
      <c r="H89" s="526"/>
      <c r="I89" s="526"/>
      <c r="J89" s="526"/>
      <c r="K89" s="526"/>
      <c r="L89" s="526"/>
      <c r="M89" s="543"/>
      <c r="N89" s="543"/>
      <c r="O89" s="543"/>
      <c r="P89" s="543"/>
      <c r="Q89" s="543"/>
      <c r="R89" s="543"/>
    </row>
    <row r="90" spans="1:27">
      <c r="A90" s="526"/>
      <c r="B90" s="526"/>
      <c r="C90" s="526"/>
      <c r="D90" s="526"/>
      <c r="E90" s="526"/>
      <c r="F90" s="526"/>
      <c r="G90" s="526"/>
      <c r="H90" s="526"/>
      <c r="I90" s="526"/>
      <c r="J90" s="526"/>
      <c r="K90" s="526"/>
      <c r="L90" s="526"/>
      <c r="M90" s="543"/>
      <c r="N90" s="543"/>
      <c r="O90" s="543"/>
      <c r="P90" s="543"/>
      <c r="Q90" s="543"/>
      <c r="R90" s="543"/>
    </row>
    <row r="91" spans="1:27">
      <c r="A91" s="526"/>
      <c r="B91" s="526"/>
      <c r="C91" s="526"/>
      <c r="D91" s="526"/>
      <c r="E91" s="526"/>
      <c r="F91" s="526"/>
      <c r="G91" s="526"/>
      <c r="H91" s="526"/>
      <c r="I91" s="526"/>
      <c r="J91" s="526"/>
      <c r="K91" s="526"/>
      <c r="L91" s="526"/>
      <c r="M91" s="543"/>
      <c r="N91" s="543"/>
      <c r="O91" s="543"/>
      <c r="P91" s="543"/>
      <c r="Q91" s="543"/>
      <c r="R91" s="543"/>
    </row>
    <row r="92" spans="1:27">
      <c r="A92" s="526"/>
      <c r="B92" s="526"/>
      <c r="C92" s="526"/>
      <c r="D92" s="526"/>
      <c r="E92" s="526"/>
      <c r="F92" s="526"/>
      <c r="G92" s="526"/>
      <c r="H92" s="526"/>
      <c r="I92" s="526"/>
      <c r="J92" s="526"/>
      <c r="K92" s="526"/>
      <c r="L92" s="526"/>
      <c r="M92" s="543"/>
      <c r="N92" s="543"/>
      <c r="O92" s="543"/>
      <c r="P92" s="543"/>
      <c r="Q92" s="543"/>
      <c r="R92" s="543"/>
    </row>
    <row r="93" spans="1:27">
      <c r="A93" s="526"/>
      <c r="B93" s="526"/>
      <c r="C93" s="526"/>
      <c r="D93" s="526"/>
      <c r="E93" s="526"/>
      <c r="F93" s="526"/>
      <c r="G93" s="526"/>
      <c r="H93" s="526"/>
      <c r="I93" s="526"/>
      <c r="J93" s="526"/>
      <c r="K93" s="526"/>
      <c r="L93" s="526"/>
      <c r="M93" s="543"/>
      <c r="N93" s="543"/>
      <c r="O93" s="543"/>
      <c r="P93" s="543"/>
      <c r="Q93" s="543"/>
      <c r="R93" s="543"/>
    </row>
    <row r="94" spans="1:27">
      <c r="A94" s="526"/>
      <c r="B94" s="526"/>
      <c r="C94" s="526"/>
      <c r="D94" s="526"/>
      <c r="E94" s="526"/>
      <c r="F94" s="526"/>
      <c r="G94" s="526"/>
      <c r="H94" s="526"/>
      <c r="I94" s="526"/>
      <c r="J94" s="526"/>
      <c r="K94" s="526"/>
      <c r="L94" s="526"/>
      <c r="M94" s="543"/>
      <c r="N94" s="543"/>
      <c r="O94" s="543"/>
      <c r="P94" s="543"/>
      <c r="Q94" s="543"/>
      <c r="R94" s="543"/>
    </row>
    <row r="95" spans="1:27">
      <c r="A95" s="543"/>
      <c r="B95" s="543"/>
      <c r="C95" s="543"/>
      <c r="D95" s="543"/>
      <c r="E95" s="543"/>
      <c r="F95" s="543"/>
      <c r="G95" s="543"/>
      <c r="H95" s="543"/>
      <c r="I95" s="543"/>
      <c r="J95" s="543"/>
      <c r="K95" s="543"/>
      <c r="L95" s="543"/>
      <c r="M95" s="543"/>
      <c r="N95" s="543"/>
      <c r="O95" s="543"/>
      <c r="P95" s="543"/>
      <c r="Q95" s="543"/>
      <c r="R95" s="543"/>
    </row>
    <row r="96" spans="1:27">
      <c r="A96" s="543"/>
      <c r="B96" s="543"/>
      <c r="C96" s="543"/>
      <c r="D96" s="543"/>
      <c r="E96" s="543"/>
      <c r="F96" s="543"/>
      <c r="G96" s="543"/>
      <c r="H96" s="543"/>
      <c r="I96" s="543"/>
      <c r="J96" s="543"/>
      <c r="K96" s="543"/>
      <c r="L96" s="543"/>
      <c r="M96" s="543"/>
      <c r="N96" s="543"/>
      <c r="O96" s="543"/>
      <c r="P96" s="543"/>
      <c r="Q96" s="543"/>
      <c r="R96" s="543"/>
    </row>
    <row r="97" spans="1:18">
      <c r="A97" s="543"/>
      <c r="B97" s="543"/>
      <c r="C97" s="543"/>
      <c r="D97" s="543"/>
      <c r="E97" s="543"/>
      <c r="F97" s="543"/>
      <c r="G97" s="543"/>
      <c r="H97" s="543"/>
      <c r="I97" s="543"/>
      <c r="J97" s="543"/>
      <c r="K97" s="543"/>
      <c r="L97" s="543"/>
      <c r="M97" s="543"/>
      <c r="N97" s="543"/>
      <c r="O97" s="543"/>
      <c r="P97" s="543"/>
      <c r="Q97" s="543"/>
      <c r="R97" s="543"/>
    </row>
    <row r="98" spans="1:18">
      <c r="A98" s="543"/>
      <c r="B98" s="543"/>
      <c r="C98" s="543"/>
      <c r="D98" s="543"/>
      <c r="E98" s="543"/>
      <c r="F98" s="543"/>
      <c r="G98" s="543"/>
      <c r="H98" s="543"/>
      <c r="I98" s="543"/>
      <c r="J98" s="543"/>
      <c r="K98" s="543"/>
      <c r="L98" s="543"/>
      <c r="M98" s="543"/>
      <c r="N98" s="543"/>
      <c r="O98" s="543"/>
      <c r="P98" s="543"/>
      <c r="Q98" s="543"/>
      <c r="R98" s="543"/>
    </row>
  </sheetData>
  <pageMargins left="0.7" right="0.7" top="0.75" bottom="0.75" header="0.3" footer="0.3"/>
  <pageSetup paperSize="9" scale="165" orientation="landscape" r:id="rId1"/>
  <rowBreaks count="4" manualBreakCount="4">
    <brk id="15" max="16383" man="1"/>
    <brk id="30" max="16383" man="1"/>
    <brk id="45" max="16383" man="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E42"/>
  <sheetViews>
    <sheetView showGridLines="0" zoomScaleNormal="100" zoomScaleSheetLayoutView="100" workbookViewId="0">
      <selection activeCell="N38" sqref="N38"/>
    </sheetView>
  </sheetViews>
  <sheetFormatPr defaultColWidth="9" defaultRowHeight="15"/>
  <cols>
    <col min="1" max="1" width="5" style="2" customWidth="1"/>
    <col min="2" max="2" width="3.625" style="2" customWidth="1"/>
    <col min="3" max="3" width="4" style="2" customWidth="1"/>
    <col min="4" max="6" width="3.625" style="2" customWidth="1"/>
    <col min="7" max="7" width="3.75" style="2" customWidth="1"/>
    <col min="8" max="18" width="3.625" style="2" customWidth="1"/>
    <col min="19" max="19" width="3.625" style="12" customWidth="1"/>
    <col min="20" max="22" width="3.625" style="2" customWidth="1"/>
    <col min="23" max="32" width="6.125" style="2" customWidth="1"/>
    <col min="33" max="16384" width="9" style="2"/>
  </cols>
  <sheetData>
    <row r="1" spans="1:31" ht="16.5" customHeight="1">
      <c r="A1" s="1" t="s">
        <v>59</v>
      </c>
      <c r="U1" s="7" t="s">
        <v>319</v>
      </c>
    </row>
    <row r="2" spans="1:31" ht="14.25" customHeight="1">
      <c r="A2" s="1"/>
      <c r="D2" s="13"/>
    </row>
    <row r="3" spans="1:31" s="4" customFormat="1" ht="14.85" customHeight="1">
      <c r="A3" s="96" t="s">
        <v>15</v>
      </c>
      <c r="B3" s="96" t="s">
        <v>16</v>
      </c>
      <c r="C3" s="97"/>
      <c r="D3" s="100"/>
      <c r="E3" s="96" t="s">
        <v>18</v>
      </c>
      <c r="F3" s="97"/>
      <c r="G3" s="96"/>
      <c r="H3" s="96"/>
      <c r="I3" s="98"/>
      <c r="J3" s="98"/>
      <c r="K3" s="98"/>
      <c r="L3" s="98"/>
      <c r="M3" s="96"/>
      <c r="N3" s="99"/>
      <c r="O3" s="98"/>
      <c r="P3" s="98"/>
      <c r="Q3" s="98"/>
      <c r="R3" s="97"/>
      <c r="S3" s="97"/>
      <c r="T3" s="97"/>
      <c r="U3" s="97"/>
    </row>
    <row r="4" spans="1:31" s="4" customFormat="1" ht="14.25" customHeight="1">
      <c r="A4" s="10">
        <v>427</v>
      </c>
      <c r="B4" s="10"/>
      <c r="C4" s="11"/>
      <c r="F4" s="10"/>
      <c r="G4" s="11"/>
      <c r="H4" s="10"/>
      <c r="I4" s="11"/>
      <c r="J4" s="11"/>
      <c r="K4" s="11"/>
      <c r="L4" s="10"/>
      <c r="M4" s="10"/>
      <c r="O4" s="62"/>
      <c r="P4" s="11"/>
      <c r="Q4" s="11"/>
      <c r="R4" s="11"/>
      <c r="S4" s="11"/>
      <c r="U4" s="7"/>
      <c r="AA4" s="16"/>
      <c r="AB4" s="12"/>
      <c r="AD4" s="102"/>
    </row>
    <row r="5" spans="1:31" s="4" customFormat="1" ht="14.25" customHeight="1">
      <c r="A5" s="10">
        <v>427</v>
      </c>
      <c r="B5" s="10"/>
      <c r="C5" s="11"/>
      <c r="F5" s="10"/>
      <c r="G5" s="11"/>
      <c r="H5" s="10"/>
      <c r="I5" s="11"/>
      <c r="J5" s="11"/>
      <c r="K5" s="11"/>
      <c r="L5" s="10"/>
      <c r="M5" s="10"/>
      <c r="O5" s="62"/>
      <c r="P5" s="11"/>
      <c r="Q5" s="11"/>
      <c r="R5" s="11"/>
      <c r="S5" s="11"/>
      <c r="U5" s="7"/>
      <c r="AA5" s="16"/>
      <c r="AB5" s="12"/>
      <c r="AD5" s="102"/>
    </row>
    <row r="6" spans="1:31" s="4" customFormat="1" ht="14.25" customHeight="1">
      <c r="A6" s="10">
        <v>427</v>
      </c>
      <c r="B6" s="10"/>
      <c r="C6" s="11"/>
      <c r="F6" s="10"/>
      <c r="G6" s="11"/>
      <c r="H6" s="10"/>
      <c r="I6" s="11"/>
      <c r="J6" s="11"/>
      <c r="K6" s="11"/>
      <c r="L6" s="10"/>
      <c r="M6" s="10"/>
      <c r="O6" s="62"/>
      <c r="P6" s="11"/>
      <c r="Q6" s="11"/>
      <c r="R6" s="11"/>
      <c r="S6" s="11"/>
      <c r="U6" s="7"/>
      <c r="AA6" s="16"/>
      <c r="AB6" s="12"/>
      <c r="AD6" s="102"/>
    </row>
    <row r="7" spans="1:31" s="4" customFormat="1" ht="14.25" customHeight="1">
      <c r="A7" s="10">
        <v>427</v>
      </c>
      <c r="B7" s="10"/>
      <c r="C7" s="14"/>
      <c r="E7" s="122"/>
      <c r="F7" s="123"/>
      <c r="G7" s="122"/>
      <c r="H7" s="124"/>
      <c r="I7" s="123"/>
      <c r="J7" s="123"/>
      <c r="K7" s="123"/>
      <c r="L7" s="123"/>
      <c r="M7" s="123"/>
      <c r="N7" s="123"/>
      <c r="O7" s="123"/>
      <c r="P7" s="125"/>
      <c r="Q7" s="125"/>
      <c r="R7" s="125"/>
      <c r="T7" s="126"/>
      <c r="U7" s="7"/>
      <c r="V7" s="126"/>
      <c r="AA7" s="16"/>
      <c r="AB7" s="12"/>
      <c r="AD7" s="102"/>
    </row>
    <row r="8" spans="1:31" s="4" customFormat="1" ht="14.25" customHeight="1">
      <c r="A8" s="22">
        <v>427</v>
      </c>
      <c r="B8" s="22"/>
      <c r="C8" s="17"/>
      <c r="D8" s="17"/>
      <c r="E8" s="104"/>
      <c r="F8" s="106"/>
      <c r="G8" s="104"/>
      <c r="H8" s="103"/>
      <c r="I8" s="103"/>
      <c r="J8" s="103"/>
      <c r="K8" s="103"/>
      <c r="L8" s="103"/>
      <c r="M8" s="103"/>
      <c r="N8" s="103"/>
      <c r="O8" s="105"/>
      <c r="P8" s="105"/>
      <c r="Q8" s="105"/>
      <c r="R8" s="106"/>
      <c r="S8" s="106"/>
      <c r="T8" s="106"/>
      <c r="U8" s="127"/>
      <c r="AA8" s="5"/>
      <c r="AB8" s="12"/>
      <c r="AC8" s="5"/>
      <c r="AD8" s="101"/>
      <c r="AE8" s="5"/>
    </row>
    <row r="9" spans="1:31" s="4" customFormat="1" ht="14.25" customHeight="1">
      <c r="A9" s="10"/>
      <c r="B9" s="10"/>
      <c r="C9" s="14"/>
      <c r="D9" s="14"/>
      <c r="E9" s="124"/>
      <c r="F9" s="126"/>
      <c r="G9" s="124"/>
      <c r="H9" s="123"/>
      <c r="I9" s="123"/>
      <c r="J9" s="123"/>
      <c r="K9" s="123"/>
      <c r="L9" s="123"/>
      <c r="M9" s="123"/>
      <c r="N9" s="123"/>
      <c r="O9" s="125"/>
      <c r="P9" s="125"/>
      <c r="Q9" s="125"/>
      <c r="R9" s="126"/>
      <c r="S9" s="126"/>
      <c r="T9" s="126"/>
      <c r="U9" s="455"/>
      <c r="AA9" s="5"/>
      <c r="AB9" s="12"/>
      <c r="AC9" s="5"/>
      <c r="AD9" s="101"/>
      <c r="AE9" s="5"/>
    </row>
    <row r="10" spans="1:31" s="4" customFormat="1" ht="14.25" customHeight="1">
      <c r="A10" s="64" t="s">
        <v>92</v>
      </c>
      <c r="B10" s="10"/>
      <c r="C10" s="14"/>
      <c r="D10" s="5"/>
      <c r="E10" s="10"/>
      <c r="F10" s="14"/>
      <c r="G10" s="15"/>
      <c r="N10" s="15"/>
      <c r="O10" s="15"/>
      <c r="P10" s="63"/>
      <c r="Q10" s="63"/>
      <c r="R10" s="5"/>
      <c r="S10" s="5"/>
      <c r="T10" s="5"/>
      <c r="U10" s="101"/>
    </row>
    <row r="11" spans="1:31">
      <c r="D11" s="4" t="s">
        <v>365</v>
      </c>
    </row>
    <row r="12" spans="1:31">
      <c r="C12" s="2" t="s">
        <v>364</v>
      </c>
      <c r="D12" s="494"/>
      <c r="E12" s="503">
        <v>1</v>
      </c>
      <c r="F12" s="503">
        <v>4</v>
      </c>
      <c r="G12" s="503">
        <v>2</v>
      </c>
      <c r="H12" s="503">
        <v>8</v>
      </c>
      <c r="I12" s="503">
        <v>7</v>
      </c>
      <c r="J12" s="503">
        <v>10</v>
      </c>
      <c r="K12" s="503">
        <v>9</v>
      </c>
      <c r="L12" s="503">
        <v>6</v>
      </c>
      <c r="M12" s="503">
        <v>3</v>
      </c>
      <c r="N12" s="503">
        <v>5</v>
      </c>
      <c r="O12" s="494"/>
      <c r="P12" s="9" t="s">
        <v>321</v>
      </c>
      <c r="Q12" s="19"/>
      <c r="R12" s="19"/>
      <c r="S12" s="15"/>
      <c r="T12" s="15"/>
      <c r="U12" s="15"/>
    </row>
    <row r="13" spans="1:31">
      <c r="C13" s="2" t="s">
        <v>363</v>
      </c>
      <c r="D13" s="494"/>
      <c r="E13" s="503">
        <v>6</v>
      </c>
      <c r="F13" s="503">
        <v>10</v>
      </c>
      <c r="G13" s="503">
        <v>3</v>
      </c>
      <c r="H13" s="503">
        <v>7</v>
      </c>
      <c r="I13" s="503">
        <v>4</v>
      </c>
      <c r="J13" s="503">
        <v>9</v>
      </c>
      <c r="K13" s="503">
        <v>8</v>
      </c>
      <c r="L13" s="503">
        <v>2</v>
      </c>
      <c r="M13" s="503">
        <v>5</v>
      </c>
      <c r="N13" s="503">
        <v>1</v>
      </c>
      <c r="O13" s="494"/>
    </row>
    <row r="14" spans="1:31">
      <c r="C14" s="2" t="s">
        <v>12</v>
      </c>
      <c r="D14" s="494"/>
      <c r="E14" s="503">
        <v>4</v>
      </c>
      <c r="F14" s="503">
        <v>5</v>
      </c>
      <c r="G14" s="503">
        <v>10</v>
      </c>
      <c r="H14" s="503">
        <v>8</v>
      </c>
      <c r="I14" s="503">
        <v>2</v>
      </c>
      <c r="J14" s="503">
        <v>6</v>
      </c>
      <c r="K14" s="503">
        <v>7</v>
      </c>
      <c r="L14" s="503">
        <v>1</v>
      </c>
      <c r="M14" s="503">
        <v>9</v>
      </c>
      <c r="N14" s="503">
        <v>3</v>
      </c>
      <c r="O14" s="494"/>
    </row>
    <row r="15" spans="1:31">
      <c r="C15" s="2" t="s">
        <v>11</v>
      </c>
      <c r="D15" s="494"/>
      <c r="E15" s="503">
        <v>9</v>
      </c>
      <c r="F15" s="503">
        <v>3</v>
      </c>
      <c r="G15" s="503">
        <v>2</v>
      </c>
      <c r="H15" s="503">
        <v>5</v>
      </c>
      <c r="I15" s="503">
        <v>8</v>
      </c>
      <c r="J15" s="503">
        <v>7</v>
      </c>
      <c r="K15" s="503">
        <v>4</v>
      </c>
      <c r="L15" s="503">
        <v>6</v>
      </c>
      <c r="M15" s="503">
        <v>1</v>
      </c>
      <c r="N15" s="503">
        <v>10</v>
      </c>
      <c r="O15" s="494"/>
    </row>
    <row r="16" spans="1:31">
      <c r="E16" s="493">
        <v>1</v>
      </c>
      <c r="F16" s="493">
        <v>2</v>
      </c>
      <c r="G16" s="493">
        <v>3</v>
      </c>
      <c r="H16" s="493">
        <v>4</v>
      </c>
      <c r="I16" s="493">
        <v>5</v>
      </c>
      <c r="J16" s="493">
        <v>6</v>
      </c>
      <c r="K16" s="493">
        <v>7</v>
      </c>
      <c r="L16" s="493">
        <v>8</v>
      </c>
      <c r="M16" s="493">
        <v>9</v>
      </c>
      <c r="N16" s="493">
        <v>10</v>
      </c>
    </row>
    <row r="18" spans="3:15">
      <c r="D18" s="4" t="s">
        <v>366</v>
      </c>
    </row>
    <row r="19" spans="3:15">
      <c r="C19" s="2" t="s">
        <v>364</v>
      </c>
      <c r="D19" s="494"/>
      <c r="E19" s="503">
        <v>9</v>
      </c>
      <c r="F19" s="503">
        <v>3</v>
      </c>
      <c r="G19" s="503">
        <v>10</v>
      </c>
      <c r="H19" s="503">
        <v>6</v>
      </c>
      <c r="I19" s="503">
        <v>7</v>
      </c>
      <c r="J19" s="503">
        <v>5</v>
      </c>
      <c r="K19" s="503">
        <v>2</v>
      </c>
      <c r="L19" s="503">
        <v>4</v>
      </c>
      <c r="M19" s="503">
        <v>1</v>
      </c>
      <c r="N19" s="503">
        <v>8</v>
      </c>
      <c r="O19" s="494"/>
    </row>
    <row r="20" spans="3:15">
      <c r="C20" s="2" t="s">
        <v>363</v>
      </c>
      <c r="D20" s="494"/>
      <c r="E20" s="503">
        <v>3</v>
      </c>
      <c r="F20" s="503">
        <v>4</v>
      </c>
      <c r="G20" s="503">
        <v>6</v>
      </c>
      <c r="H20" s="503">
        <v>9</v>
      </c>
      <c r="I20" s="503">
        <v>1</v>
      </c>
      <c r="J20" s="503">
        <v>8</v>
      </c>
      <c r="K20" s="503">
        <v>7</v>
      </c>
      <c r="L20" s="503">
        <v>10</v>
      </c>
      <c r="M20" s="503">
        <v>5</v>
      </c>
      <c r="N20" s="503">
        <v>2</v>
      </c>
      <c r="O20" s="494"/>
    </row>
    <row r="21" spans="3:15">
      <c r="C21" s="2" t="s">
        <v>12</v>
      </c>
      <c r="D21" s="494"/>
      <c r="E21" s="503">
        <v>1</v>
      </c>
      <c r="F21" s="503">
        <v>5</v>
      </c>
      <c r="G21" s="503">
        <v>8</v>
      </c>
      <c r="H21" s="503">
        <v>4</v>
      </c>
      <c r="I21" s="503">
        <v>3</v>
      </c>
      <c r="J21" s="503">
        <v>9</v>
      </c>
      <c r="K21" s="503">
        <v>6</v>
      </c>
      <c r="L21" s="503">
        <v>7</v>
      </c>
      <c r="M21" s="503">
        <v>10</v>
      </c>
      <c r="N21" s="503">
        <v>2</v>
      </c>
      <c r="O21" s="494"/>
    </row>
    <row r="22" spans="3:15">
      <c r="C22" s="2" t="s">
        <v>11</v>
      </c>
      <c r="D22" s="494"/>
      <c r="E22" s="503">
        <v>4</v>
      </c>
      <c r="F22" s="503">
        <v>10</v>
      </c>
      <c r="G22" s="503">
        <v>6</v>
      </c>
      <c r="H22" s="503">
        <v>5</v>
      </c>
      <c r="I22" s="503">
        <v>1</v>
      </c>
      <c r="J22" s="503">
        <v>2</v>
      </c>
      <c r="K22" s="503">
        <v>7</v>
      </c>
      <c r="L22" s="503">
        <v>8</v>
      </c>
      <c r="M22" s="503">
        <v>3</v>
      </c>
      <c r="N22" s="503">
        <v>9</v>
      </c>
      <c r="O22" s="494"/>
    </row>
    <row r="23" spans="3:15">
      <c r="E23" s="493">
        <v>1</v>
      </c>
      <c r="F23" s="493">
        <v>2</v>
      </c>
      <c r="G23" s="493">
        <v>3</v>
      </c>
      <c r="H23" s="493">
        <v>4</v>
      </c>
      <c r="I23" s="493">
        <v>5</v>
      </c>
      <c r="J23" s="493">
        <v>6</v>
      </c>
      <c r="K23" s="493">
        <v>7</v>
      </c>
      <c r="L23" s="493">
        <v>8</v>
      </c>
      <c r="M23" s="493">
        <v>9</v>
      </c>
      <c r="N23" s="493">
        <v>10</v>
      </c>
    </row>
    <row r="24" spans="3:15">
      <c r="E24" s="493"/>
      <c r="F24" s="493"/>
      <c r="G24" s="493"/>
      <c r="H24" s="493"/>
      <c r="I24" s="493"/>
      <c r="J24" s="493"/>
      <c r="K24" s="493"/>
      <c r="L24" s="493"/>
      <c r="M24" s="493"/>
      <c r="N24" s="493"/>
    </row>
    <row r="25" spans="3:15">
      <c r="D25" s="4" t="s">
        <v>367</v>
      </c>
    </row>
    <row r="26" spans="3:15">
      <c r="C26" s="2" t="s">
        <v>364</v>
      </c>
      <c r="D26" s="494"/>
      <c r="E26" s="503">
        <v>2</v>
      </c>
      <c r="F26" s="503">
        <v>4</v>
      </c>
      <c r="G26" s="503">
        <v>9</v>
      </c>
      <c r="H26" s="503">
        <v>8</v>
      </c>
      <c r="I26" s="503">
        <v>10</v>
      </c>
      <c r="J26" s="503">
        <v>3</v>
      </c>
      <c r="K26" s="503">
        <v>5</v>
      </c>
      <c r="L26" s="503">
        <v>6</v>
      </c>
      <c r="M26" s="503">
        <v>1</v>
      </c>
      <c r="N26" s="503">
        <v>7</v>
      </c>
      <c r="O26" s="494"/>
    </row>
    <row r="27" spans="3:15">
      <c r="C27" s="2" t="s">
        <v>363</v>
      </c>
      <c r="D27" s="494"/>
      <c r="E27" s="503">
        <v>3</v>
      </c>
      <c r="F27" s="503">
        <v>2</v>
      </c>
      <c r="G27" s="503">
        <v>1</v>
      </c>
      <c r="H27" s="503">
        <v>7</v>
      </c>
      <c r="I27" s="503">
        <v>9</v>
      </c>
      <c r="J27" s="503">
        <v>6</v>
      </c>
      <c r="K27" s="503">
        <v>10</v>
      </c>
      <c r="L27" s="503">
        <v>4</v>
      </c>
      <c r="M27" s="503">
        <v>5</v>
      </c>
      <c r="N27" s="503">
        <v>8</v>
      </c>
      <c r="O27" s="494"/>
    </row>
    <row r="28" spans="3:15">
      <c r="C28" s="2" t="s">
        <v>12</v>
      </c>
      <c r="D28" s="494"/>
      <c r="E28" s="503">
        <v>5</v>
      </c>
      <c r="F28" s="503">
        <v>6</v>
      </c>
      <c r="G28" s="503">
        <v>4</v>
      </c>
      <c r="H28" s="503">
        <v>2</v>
      </c>
      <c r="I28" s="503">
        <v>1</v>
      </c>
      <c r="J28" s="503">
        <v>10</v>
      </c>
      <c r="K28" s="503">
        <v>7</v>
      </c>
      <c r="L28" s="503">
        <v>3</v>
      </c>
      <c r="M28" s="503">
        <v>8</v>
      </c>
      <c r="N28" s="503">
        <v>9</v>
      </c>
      <c r="O28" s="494"/>
    </row>
    <row r="29" spans="3:15">
      <c r="C29" s="2" t="s">
        <v>11</v>
      </c>
      <c r="D29" s="494"/>
      <c r="E29" s="503">
        <v>4</v>
      </c>
      <c r="F29" s="503">
        <v>10</v>
      </c>
      <c r="G29" s="503">
        <v>3</v>
      </c>
      <c r="H29" s="503">
        <v>6</v>
      </c>
      <c r="I29" s="503">
        <v>8</v>
      </c>
      <c r="J29" s="503">
        <v>9</v>
      </c>
      <c r="K29" s="503">
        <v>5</v>
      </c>
      <c r="L29" s="503">
        <v>7</v>
      </c>
      <c r="M29" s="503">
        <v>2</v>
      </c>
      <c r="N29" s="503">
        <v>1</v>
      </c>
      <c r="O29" s="494"/>
    </row>
    <row r="30" spans="3:15">
      <c r="E30" s="493">
        <v>1</v>
      </c>
      <c r="F30" s="493">
        <v>2</v>
      </c>
      <c r="G30" s="493">
        <v>3</v>
      </c>
      <c r="H30" s="493">
        <v>4</v>
      </c>
      <c r="I30" s="493">
        <v>5</v>
      </c>
      <c r="J30" s="493">
        <v>6</v>
      </c>
      <c r="K30" s="493">
        <v>7</v>
      </c>
      <c r="L30" s="493">
        <v>8</v>
      </c>
      <c r="M30" s="493">
        <v>9</v>
      </c>
      <c r="N30" s="493">
        <v>10</v>
      </c>
    </row>
    <row r="31" spans="3:15">
      <c r="D31" s="4" t="s">
        <v>368</v>
      </c>
    </row>
    <row r="32" spans="3:15">
      <c r="C32" s="2" t="s">
        <v>364</v>
      </c>
      <c r="D32" s="494"/>
      <c r="E32" s="503">
        <v>8</v>
      </c>
      <c r="F32" s="503">
        <v>3</v>
      </c>
      <c r="G32" s="503">
        <v>9</v>
      </c>
      <c r="H32" s="503">
        <v>10</v>
      </c>
      <c r="I32" s="503">
        <v>5</v>
      </c>
      <c r="J32" s="503">
        <v>6</v>
      </c>
      <c r="K32" s="503">
        <v>2</v>
      </c>
      <c r="L32" s="503">
        <v>7</v>
      </c>
      <c r="M32" s="503">
        <v>4</v>
      </c>
      <c r="N32" s="503">
        <v>1</v>
      </c>
      <c r="O32" s="494"/>
    </row>
    <row r="33" spans="3:15">
      <c r="C33" s="2" t="s">
        <v>363</v>
      </c>
      <c r="D33" s="494"/>
      <c r="E33" s="503">
        <v>1</v>
      </c>
      <c r="F33" s="503">
        <v>8</v>
      </c>
      <c r="G33" s="503">
        <v>6</v>
      </c>
      <c r="H33" s="503">
        <v>5</v>
      </c>
      <c r="I33" s="503">
        <v>4</v>
      </c>
      <c r="J33" s="503">
        <v>7</v>
      </c>
      <c r="K33" s="503">
        <v>2</v>
      </c>
      <c r="L33" s="503">
        <v>10</v>
      </c>
      <c r="M33" s="503">
        <v>3</v>
      </c>
      <c r="N33" s="503">
        <v>9</v>
      </c>
      <c r="O33" s="494"/>
    </row>
    <row r="34" spans="3:15">
      <c r="C34" s="2" t="s">
        <v>12</v>
      </c>
      <c r="D34" s="494"/>
      <c r="E34" s="503">
        <v>5</v>
      </c>
      <c r="F34" s="503">
        <v>3</v>
      </c>
      <c r="G34" s="503">
        <v>9</v>
      </c>
      <c r="H34" s="503">
        <v>10</v>
      </c>
      <c r="I34" s="503">
        <v>2</v>
      </c>
      <c r="J34" s="503">
        <v>1</v>
      </c>
      <c r="K34" s="503">
        <v>7</v>
      </c>
      <c r="L34" s="503">
        <v>4</v>
      </c>
      <c r="M34" s="503">
        <v>6</v>
      </c>
      <c r="N34" s="503">
        <v>8</v>
      </c>
      <c r="O34" s="494"/>
    </row>
    <row r="35" spans="3:15">
      <c r="C35" s="2" t="s">
        <v>11</v>
      </c>
      <c r="D35" s="494"/>
      <c r="E35" s="503">
        <v>6</v>
      </c>
      <c r="F35" s="503">
        <v>5</v>
      </c>
      <c r="G35" s="503">
        <v>7</v>
      </c>
      <c r="H35" s="503">
        <v>8</v>
      </c>
      <c r="I35" s="503">
        <v>1</v>
      </c>
      <c r="J35" s="503">
        <v>2</v>
      </c>
      <c r="K35" s="503">
        <v>10</v>
      </c>
      <c r="L35" s="503">
        <v>3</v>
      </c>
      <c r="M35" s="503">
        <v>4</v>
      </c>
      <c r="N35" s="503">
        <v>9</v>
      </c>
      <c r="O35" s="494"/>
    </row>
    <row r="36" spans="3:15">
      <c r="E36" s="493">
        <v>1</v>
      </c>
      <c r="F36" s="493">
        <v>2</v>
      </c>
      <c r="G36" s="493">
        <v>3</v>
      </c>
      <c r="H36" s="493">
        <v>4</v>
      </c>
      <c r="I36" s="493">
        <v>5</v>
      </c>
      <c r="J36" s="493">
        <v>6</v>
      </c>
      <c r="K36" s="493">
        <v>7</v>
      </c>
      <c r="L36" s="493">
        <v>8</v>
      </c>
      <c r="M36" s="493">
        <v>9</v>
      </c>
      <c r="N36" s="493">
        <v>10</v>
      </c>
    </row>
    <row r="37" spans="3:15">
      <c r="D37" s="4" t="s">
        <v>369</v>
      </c>
    </row>
    <row r="38" spans="3:15">
      <c r="C38" s="2" t="s">
        <v>364</v>
      </c>
      <c r="D38" s="494"/>
      <c r="E38" s="503">
        <v>4</v>
      </c>
      <c r="F38" s="503">
        <v>1</v>
      </c>
      <c r="G38" s="503">
        <v>9</v>
      </c>
      <c r="H38" s="503">
        <v>5</v>
      </c>
      <c r="I38" s="503">
        <v>10</v>
      </c>
      <c r="J38" s="503">
        <v>3</v>
      </c>
      <c r="K38" s="503">
        <v>6</v>
      </c>
      <c r="L38" s="503">
        <v>2</v>
      </c>
      <c r="M38" s="503">
        <v>8</v>
      </c>
      <c r="N38" s="503">
        <v>7</v>
      </c>
      <c r="O38" s="494"/>
    </row>
    <row r="39" spans="3:15">
      <c r="C39" s="2" t="s">
        <v>363</v>
      </c>
      <c r="D39" s="494"/>
      <c r="E39" s="503">
        <v>5</v>
      </c>
      <c r="F39" s="503">
        <v>9</v>
      </c>
      <c r="G39" s="503">
        <v>1</v>
      </c>
      <c r="H39" s="503">
        <v>3</v>
      </c>
      <c r="I39" s="503">
        <v>8</v>
      </c>
      <c r="J39" s="503">
        <v>2</v>
      </c>
      <c r="K39" s="503">
        <v>7</v>
      </c>
      <c r="L39" s="503">
        <v>6</v>
      </c>
      <c r="M39" s="503">
        <v>10</v>
      </c>
      <c r="N39" s="503">
        <v>4</v>
      </c>
      <c r="O39" s="494"/>
    </row>
    <row r="40" spans="3:15">
      <c r="C40" s="2" t="s">
        <v>12</v>
      </c>
      <c r="D40" s="494"/>
      <c r="E40" s="503">
        <v>3</v>
      </c>
      <c r="F40" s="503">
        <v>8</v>
      </c>
      <c r="G40" s="503">
        <v>4</v>
      </c>
      <c r="H40" s="503">
        <v>5</v>
      </c>
      <c r="I40" s="503">
        <v>9</v>
      </c>
      <c r="J40" s="503">
        <v>7</v>
      </c>
      <c r="K40" s="503">
        <v>6</v>
      </c>
      <c r="L40" s="503">
        <v>1</v>
      </c>
      <c r="M40" s="503">
        <v>2</v>
      </c>
      <c r="N40" s="503">
        <v>10</v>
      </c>
      <c r="O40" s="494"/>
    </row>
    <row r="41" spans="3:15">
      <c r="C41" s="2" t="s">
        <v>11</v>
      </c>
      <c r="D41" s="494"/>
      <c r="E41" s="503">
        <v>9</v>
      </c>
      <c r="F41" s="503">
        <v>6</v>
      </c>
      <c r="G41" s="503">
        <v>8</v>
      </c>
      <c r="H41" s="503">
        <v>10</v>
      </c>
      <c r="I41" s="503">
        <v>1</v>
      </c>
      <c r="J41" s="503">
        <v>3</v>
      </c>
      <c r="K41" s="503">
        <v>4</v>
      </c>
      <c r="L41" s="503">
        <v>2</v>
      </c>
      <c r="M41" s="503">
        <v>7</v>
      </c>
      <c r="N41" s="503">
        <v>5</v>
      </c>
      <c r="O41" s="494"/>
    </row>
    <row r="42" spans="3:15">
      <c r="E42" s="493">
        <v>1</v>
      </c>
      <c r="F42" s="493">
        <v>2</v>
      </c>
      <c r="G42" s="493">
        <v>3</v>
      </c>
      <c r="H42" s="493">
        <v>4</v>
      </c>
      <c r="I42" s="493">
        <v>5</v>
      </c>
      <c r="J42" s="493">
        <v>6</v>
      </c>
      <c r="K42" s="493">
        <v>7</v>
      </c>
      <c r="L42" s="493">
        <v>8</v>
      </c>
      <c r="M42" s="493">
        <v>9</v>
      </c>
      <c r="N42" s="493">
        <v>10</v>
      </c>
    </row>
  </sheetData>
  <sortState ref="W15:AF16">
    <sortCondition ref="W15"/>
  </sortState>
  <pageMargins left="0.74803149606299213" right="0.74803149606299213" top="0.39370078740157483" bottom="0.39370078740157483" header="0.59055118110236227" footer="0.39370078740157483"/>
  <pageSetup paperSize="9" orientation="portrait" r:id="rId1"/>
  <headerFooter alignWithMargins="0">
    <oddFooter>&amp;C&amp;"Arial,Normal"&amp;10NBR Nordic Beet Research</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52"/>
  <sheetViews>
    <sheetView showGridLines="0" zoomScaleNormal="100" zoomScaleSheetLayoutView="100" workbookViewId="0">
      <selection activeCell="N9" sqref="N9"/>
    </sheetView>
  </sheetViews>
  <sheetFormatPr defaultColWidth="9" defaultRowHeight="15"/>
  <cols>
    <col min="1" max="1" width="5" style="2" customWidth="1"/>
    <col min="2" max="2" width="14.875" style="2" customWidth="1"/>
    <col min="3" max="12" width="3.75" style="2" customWidth="1"/>
    <col min="13" max="14" width="3.625" style="2" customWidth="1"/>
    <col min="15" max="15" width="1.25" style="2" customWidth="1"/>
    <col min="16" max="17" width="3.625" style="2" customWidth="1"/>
    <col min="18" max="18" width="4.75" style="12" customWidth="1"/>
    <col min="19" max="20" width="3.625" style="2" customWidth="1"/>
    <col min="21" max="16384" width="9" style="2"/>
  </cols>
  <sheetData>
    <row r="1" spans="1:21" ht="16.5" customHeight="1">
      <c r="A1" s="1" t="s">
        <v>59</v>
      </c>
      <c r="T1" s="7" t="s">
        <v>319</v>
      </c>
    </row>
    <row r="2" spans="1:21" ht="14.25" customHeight="1">
      <c r="A2" s="1"/>
    </row>
    <row r="3" spans="1:21" s="4" customFormat="1" ht="14.25" customHeight="1">
      <c r="A3" s="64" t="s">
        <v>92</v>
      </c>
      <c r="B3" s="5"/>
      <c r="C3" s="10"/>
      <c r="D3" s="14"/>
      <c r="E3" s="15"/>
      <c r="F3" s="10"/>
      <c r="G3" s="15"/>
      <c r="H3" s="15"/>
      <c r="I3" s="15"/>
      <c r="J3" s="15"/>
      <c r="K3" s="15"/>
      <c r="L3" s="15"/>
      <c r="M3" s="15"/>
      <c r="N3" s="359"/>
      <c r="O3" s="63"/>
      <c r="P3" s="63"/>
      <c r="Q3" s="5"/>
      <c r="R3" s="5"/>
      <c r="S3" s="5"/>
      <c r="T3" s="5"/>
    </row>
    <row r="4" spans="1:21" s="4" customFormat="1" ht="14.25" customHeight="1">
      <c r="B4" s="500" t="s">
        <v>365</v>
      </c>
      <c r="C4" s="496"/>
      <c r="D4" s="496"/>
      <c r="E4" s="496"/>
      <c r="F4" s="496"/>
      <c r="G4" s="496"/>
      <c r="H4" s="496"/>
      <c r="I4" s="496"/>
      <c r="J4" s="496"/>
      <c r="K4" s="496"/>
      <c r="L4" s="496"/>
      <c r="M4" s="15"/>
      <c r="N4" s="15"/>
      <c r="O4" s="63"/>
      <c r="P4" s="63"/>
      <c r="Q4" s="5"/>
      <c r="R4" s="5"/>
      <c r="S4" s="5"/>
      <c r="T4" s="101"/>
    </row>
    <row r="5" spans="1:21" s="4" customFormat="1" ht="14.25" customHeight="1">
      <c r="A5" s="16"/>
      <c r="B5" s="497" t="s">
        <v>370</v>
      </c>
      <c r="C5" s="498">
        <f>Fältplan!E19</f>
        <v>9</v>
      </c>
      <c r="D5" s="498">
        <v>4</v>
      </c>
      <c r="E5" s="498">
        <v>2</v>
      </c>
      <c r="F5" s="498">
        <v>8</v>
      </c>
      <c r="G5" s="498">
        <v>7</v>
      </c>
      <c r="H5" s="498">
        <v>10</v>
      </c>
      <c r="I5" s="498">
        <v>9</v>
      </c>
      <c r="J5" s="498">
        <v>6</v>
      </c>
      <c r="K5" s="498">
        <v>3</v>
      </c>
      <c r="L5" s="498">
        <v>5</v>
      </c>
      <c r="M5" s="18"/>
      <c r="N5" s="18"/>
      <c r="O5" s="18"/>
      <c r="P5" s="18"/>
      <c r="Q5" s="16"/>
      <c r="R5" s="12"/>
      <c r="T5" s="102"/>
    </row>
    <row r="6" spans="1:21" ht="15.75">
      <c r="A6" s="12"/>
      <c r="B6" s="497"/>
      <c r="C6" s="499"/>
      <c r="D6" s="499"/>
      <c r="E6" s="499"/>
      <c r="F6" s="499"/>
      <c r="G6" s="499"/>
      <c r="H6" s="499"/>
      <c r="I6" s="499"/>
      <c r="J6" s="499"/>
      <c r="K6" s="499"/>
      <c r="L6" s="499"/>
      <c r="M6" s="18"/>
      <c r="U6" s="12"/>
    </row>
    <row r="7" spans="1:21" ht="15.75">
      <c r="A7" s="12"/>
      <c r="B7" s="497" t="s">
        <v>371</v>
      </c>
      <c r="C7" s="498">
        <f>Fältplan!E20</f>
        <v>3</v>
      </c>
      <c r="D7" s="498">
        <v>10</v>
      </c>
      <c r="E7" s="498">
        <v>3</v>
      </c>
      <c r="F7" s="498">
        <v>7</v>
      </c>
      <c r="G7" s="498">
        <v>4</v>
      </c>
      <c r="H7" s="498">
        <v>9</v>
      </c>
      <c r="I7" s="498">
        <v>8</v>
      </c>
      <c r="J7" s="498">
        <v>2</v>
      </c>
      <c r="K7" s="498">
        <v>5</v>
      </c>
      <c r="L7" s="498">
        <v>6</v>
      </c>
      <c r="M7" s="18"/>
    </row>
    <row r="8" spans="1:21" ht="15.75">
      <c r="A8" s="12"/>
      <c r="B8" s="497"/>
      <c r="C8" s="499"/>
      <c r="D8" s="499"/>
      <c r="E8" s="499"/>
      <c r="F8" s="499"/>
      <c r="G8" s="499"/>
      <c r="H8" s="499"/>
      <c r="I8" s="499"/>
      <c r="J8" s="499"/>
      <c r="K8" s="499"/>
      <c r="L8" s="499"/>
      <c r="M8" s="18"/>
    </row>
    <row r="9" spans="1:21" ht="15.75">
      <c r="B9" s="497" t="s">
        <v>372</v>
      </c>
      <c r="C9" s="498">
        <f>Fältplan!E21</f>
        <v>1</v>
      </c>
      <c r="D9" s="498">
        <v>5</v>
      </c>
      <c r="E9" s="498">
        <v>10</v>
      </c>
      <c r="F9" s="498">
        <v>8</v>
      </c>
      <c r="G9" s="498">
        <v>4</v>
      </c>
      <c r="H9" s="498">
        <v>6</v>
      </c>
      <c r="I9" s="498">
        <v>7</v>
      </c>
      <c r="J9" s="498">
        <v>1</v>
      </c>
      <c r="K9" s="498">
        <v>9</v>
      </c>
      <c r="L9" s="498">
        <v>3</v>
      </c>
    </row>
    <row r="10" spans="1:21" ht="15.75">
      <c r="A10" s="12"/>
      <c r="B10" s="497"/>
      <c r="C10" s="499"/>
      <c r="D10" s="499"/>
      <c r="E10" s="499"/>
      <c r="F10" s="499"/>
      <c r="G10" s="499"/>
      <c r="H10" s="499"/>
      <c r="I10" s="499"/>
      <c r="J10" s="499"/>
      <c r="K10" s="499"/>
      <c r="L10" s="499"/>
      <c r="M10" s="18"/>
      <c r="U10" s="12"/>
    </row>
    <row r="11" spans="1:21" ht="15.75">
      <c r="A11" s="12"/>
      <c r="B11" s="497" t="s">
        <v>373</v>
      </c>
      <c r="C11" s="498">
        <f>Fältplan!E22</f>
        <v>4</v>
      </c>
      <c r="D11" s="498">
        <v>3</v>
      </c>
      <c r="E11" s="498">
        <v>2</v>
      </c>
      <c r="F11" s="498">
        <v>10</v>
      </c>
      <c r="G11" s="498">
        <v>8</v>
      </c>
      <c r="H11" s="498">
        <v>7</v>
      </c>
      <c r="I11" s="498">
        <v>4</v>
      </c>
      <c r="J11" s="498">
        <v>6</v>
      </c>
      <c r="K11" s="498">
        <v>1</v>
      </c>
      <c r="L11" s="498">
        <v>5</v>
      </c>
      <c r="M11" s="18"/>
    </row>
    <row r="12" spans="1:21" ht="15.75">
      <c r="B12" s="497"/>
      <c r="C12" s="499"/>
      <c r="D12" s="499"/>
      <c r="E12" s="499"/>
      <c r="F12" s="499"/>
      <c r="G12" s="499"/>
      <c r="H12" s="499"/>
      <c r="I12" s="499"/>
      <c r="J12" s="499"/>
      <c r="K12" s="499"/>
      <c r="L12" s="499"/>
    </row>
    <row r="13" spans="1:21" ht="15.75">
      <c r="B13" s="497"/>
      <c r="C13" s="497"/>
      <c r="D13" s="497"/>
      <c r="E13" s="497"/>
      <c r="F13" s="497"/>
      <c r="G13" s="497"/>
      <c r="H13" s="497"/>
      <c r="I13" s="497"/>
      <c r="J13" s="497"/>
      <c r="K13" s="497"/>
      <c r="L13" s="497"/>
    </row>
    <row r="14" spans="1:21" ht="15.75">
      <c r="B14" s="500" t="s">
        <v>366</v>
      </c>
      <c r="C14" s="496"/>
      <c r="D14" s="497"/>
      <c r="E14" s="497"/>
      <c r="F14" s="497"/>
      <c r="G14" s="497"/>
      <c r="H14" s="497"/>
      <c r="I14" s="497"/>
      <c r="J14" s="497"/>
      <c r="K14" s="497"/>
      <c r="L14" s="497"/>
    </row>
    <row r="15" spans="1:21" ht="15.75">
      <c r="B15" s="497" t="s">
        <v>370</v>
      </c>
      <c r="C15" s="498"/>
      <c r="D15" s="498">
        <v>3</v>
      </c>
      <c r="E15" s="498">
        <v>10</v>
      </c>
      <c r="F15" s="498">
        <v>6</v>
      </c>
      <c r="G15" s="498">
        <v>7</v>
      </c>
      <c r="H15" s="498">
        <v>5</v>
      </c>
      <c r="I15" s="498">
        <v>2</v>
      </c>
      <c r="J15" s="498">
        <v>4</v>
      </c>
      <c r="K15" s="498">
        <v>1</v>
      </c>
      <c r="L15" s="498">
        <v>8</v>
      </c>
    </row>
    <row r="16" spans="1:21" ht="15.75">
      <c r="B16" s="497"/>
      <c r="C16" s="499"/>
      <c r="D16" s="499"/>
      <c r="E16" s="499"/>
      <c r="F16" s="499"/>
      <c r="G16" s="499"/>
      <c r="H16" s="499"/>
      <c r="I16" s="499"/>
      <c r="J16" s="499"/>
      <c r="K16" s="499"/>
      <c r="L16" s="499"/>
    </row>
    <row r="17" spans="2:12" ht="15.75">
      <c r="B17" s="497" t="s">
        <v>371</v>
      </c>
      <c r="C17" s="498">
        <v>3</v>
      </c>
      <c r="D17" s="498">
        <v>4</v>
      </c>
      <c r="E17" s="498">
        <v>6</v>
      </c>
      <c r="F17" s="498">
        <v>9</v>
      </c>
      <c r="G17" s="498">
        <v>1</v>
      </c>
      <c r="H17" s="498">
        <v>2</v>
      </c>
      <c r="I17" s="498">
        <v>7</v>
      </c>
      <c r="J17" s="498">
        <v>10</v>
      </c>
      <c r="K17" s="498">
        <v>5</v>
      </c>
      <c r="L17" s="498">
        <v>8</v>
      </c>
    </row>
    <row r="18" spans="2:12" ht="15.75">
      <c r="B18" s="497"/>
      <c r="C18" s="499"/>
      <c r="D18" s="499"/>
      <c r="E18" s="499"/>
      <c r="F18" s="499"/>
      <c r="G18" s="499"/>
      <c r="H18" s="499"/>
      <c r="I18" s="499"/>
      <c r="J18" s="499"/>
      <c r="K18" s="499"/>
      <c r="L18" s="499"/>
    </row>
    <row r="19" spans="2:12" ht="15.75">
      <c r="B19" s="497" t="s">
        <v>372</v>
      </c>
      <c r="C19" s="498">
        <v>1</v>
      </c>
      <c r="D19" s="498">
        <v>5</v>
      </c>
      <c r="E19" s="498">
        <v>8</v>
      </c>
      <c r="F19" s="498">
        <v>9</v>
      </c>
      <c r="G19" s="498">
        <v>3</v>
      </c>
      <c r="H19" s="498">
        <v>4</v>
      </c>
      <c r="I19" s="498">
        <v>6</v>
      </c>
      <c r="J19" s="498">
        <v>7</v>
      </c>
      <c r="K19" s="498">
        <v>10</v>
      </c>
      <c r="L19" s="498">
        <v>2</v>
      </c>
    </row>
    <row r="20" spans="2:12" ht="15.75">
      <c r="B20" s="497"/>
      <c r="C20" s="499"/>
      <c r="D20" s="499"/>
      <c r="E20" s="499"/>
      <c r="F20" s="499"/>
      <c r="G20" s="499"/>
      <c r="H20" s="499"/>
      <c r="I20" s="499"/>
      <c r="J20" s="499"/>
      <c r="K20" s="499"/>
      <c r="L20" s="499"/>
    </row>
    <row r="21" spans="2:12" ht="15.75">
      <c r="B21" s="497" t="s">
        <v>373</v>
      </c>
      <c r="C21" s="498">
        <v>4</v>
      </c>
      <c r="D21" s="498">
        <v>10</v>
      </c>
      <c r="E21" s="498">
        <v>6</v>
      </c>
      <c r="F21" s="498">
        <v>5</v>
      </c>
      <c r="G21" s="498">
        <v>1</v>
      </c>
      <c r="H21" s="498">
        <v>2</v>
      </c>
      <c r="I21" s="498">
        <v>7</v>
      </c>
      <c r="J21" s="498">
        <v>8</v>
      </c>
      <c r="K21" s="498">
        <v>3</v>
      </c>
      <c r="L21" s="498">
        <v>9</v>
      </c>
    </row>
    <row r="22" spans="2:12" ht="15.75">
      <c r="B22" s="497"/>
      <c r="C22" s="499"/>
      <c r="D22" s="499"/>
      <c r="E22" s="499"/>
      <c r="F22" s="499"/>
      <c r="G22" s="499"/>
      <c r="H22" s="499"/>
      <c r="I22" s="499"/>
      <c r="J22" s="499"/>
      <c r="K22" s="499"/>
      <c r="L22" s="499"/>
    </row>
    <row r="23" spans="2:12" ht="15.75">
      <c r="B23" s="497"/>
      <c r="C23" s="497"/>
      <c r="D23" s="497"/>
      <c r="E23" s="497"/>
      <c r="F23" s="497"/>
      <c r="G23" s="497"/>
      <c r="H23" s="497"/>
      <c r="I23" s="497"/>
      <c r="J23" s="497"/>
      <c r="K23" s="497"/>
      <c r="L23" s="497"/>
    </row>
    <row r="24" spans="2:12" ht="15.75">
      <c r="B24" s="500" t="s">
        <v>367</v>
      </c>
      <c r="C24" s="496"/>
      <c r="D24" s="497"/>
      <c r="E24" s="497"/>
      <c r="F24" s="497"/>
      <c r="G24" s="497"/>
      <c r="H24" s="497"/>
      <c r="I24" s="497"/>
      <c r="J24" s="497"/>
      <c r="K24" s="497"/>
      <c r="L24" s="497"/>
    </row>
    <row r="25" spans="2:12" ht="15.75">
      <c r="B25" s="497" t="s">
        <v>370</v>
      </c>
      <c r="C25" s="498">
        <v>2</v>
      </c>
      <c r="D25" s="498">
        <v>4</v>
      </c>
      <c r="E25" s="498">
        <v>1</v>
      </c>
      <c r="F25" s="498">
        <v>8</v>
      </c>
      <c r="G25" s="498">
        <v>10</v>
      </c>
      <c r="H25" s="498">
        <v>3</v>
      </c>
      <c r="I25" s="498">
        <v>5</v>
      </c>
      <c r="J25" s="498">
        <v>6</v>
      </c>
      <c r="K25" s="498">
        <v>9</v>
      </c>
      <c r="L25" s="498">
        <v>7</v>
      </c>
    </row>
    <row r="26" spans="2:12" ht="15.75">
      <c r="B26" s="497"/>
      <c r="C26" s="499"/>
      <c r="D26" s="499"/>
      <c r="E26" s="499"/>
      <c r="F26" s="499"/>
      <c r="G26" s="499"/>
      <c r="H26" s="499"/>
      <c r="I26" s="499"/>
      <c r="J26" s="499"/>
      <c r="K26" s="499"/>
      <c r="L26" s="499"/>
    </row>
    <row r="27" spans="2:12" ht="15.75">
      <c r="B27" s="497" t="s">
        <v>371</v>
      </c>
      <c r="C27" s="498">
        <v>3</v>
      </c>
      <c r="D27" s="498">
        <v>2</v>
      </c>
      <c r="E27" s="498">
        <v>1</v>
      </c>
      <c r="F27" s="498">
        <v>7</v>
      </c>
      <c r="G27" s="498">
        <v>9</v>
      </c>
      <c r="H27" s="498">
        <v>6</v>
      </c>
      <c r="I27" s="498">
        <v>10</v>
      </c>
      <c r="J27" s="498">
        <v>4</v>
      </c>
      <c r="K27" s="498">
        <v>5</v>
      </c>
      <c r="L27" s="498">
        <v>8</v>
      </c>
    </row>
    <row r="28" spans="2:12" ht="15.75">
      <c r="B28" s="497"/>
      <c r="C28" s="499"/>
      <c r="D28" s="499"/>
      <c r="E28" s="499"/>
      <c r="F28" s="499"/>
      <c r="G28" s="499"/>
      <c r="H28" s="499"/>
      <c r="I28" s="499"/>
      <c r="J28" s="499"/>
      <c r="K28" s="499"/>
      <c r="L28" s="499"/>
    </row>
    <row r="29" spans="2:12" ht="15.75">
      <c r="B29" s="497" t="s">
        <v>372</v>
      </c>
      <c r="C29" s="498">
        <v>5</v>
      </c>
      <c r="D29" s="498">
        <v>6</v>
      </c>
      <c r="E29" s="498">
        <v>1</v>
      </c>
      <c r="F29" s="498">
        <v>2</v>
      </c>
      <c r="G29" s="498">
        <v>4</v>
      </c>
      <c r="H29" s="498">
        <v>10</v>
      </c>
      <c r="I29" s="498">
        <v>7</v>
      </c>
      <c r="J29" s="498">
        <v>3</v>
      </c>
      <c r="K29" s="498">
        <v>9</v>
      </c>
      <c r="L29" s="498">
        <v>8</v>
      </c>
    </row>
    <row r="30" spans="2:12" ht="15.75">
      <c r="B30" s="497"/>
      <c r="C30" s="499"/>
      <c r="D30" s="499"/>
      <c r="E30" s="499"/>
      <c r="F30" s="499"/>
      <c r="G30" s="499"/>
      <c r="H30" s="499"/>
      <c r="I30" s="499"/>
      <c r="J30" s="499"/>
      <c r="K30" s="499"/>
      <c r="L30" s="499"/>
    </row>
    <row r="31" spans="2:12" ht="15.75">
      <c r="B31" s="497" t="s">
        <v>373</v>
      </c>
      <c r="C31" s="498">
        <v>4</v>
      </c>
      <c r="D31" s="498">
        <v>10</v>
      </c>
      <c r="E31" s="498">
        <v>3</v>
      </c>
      <c r="F31" s="498">
        <v>6</v>
      </c>
      <c r="G31" s="498">
        <v>8</v>
      </c>
      <c r="H31" s="498">
        <v>9</v>
      </c>
      <c r="I31" s="498">
        <v>5</v>
      </c>
      <c r="J31" s="498">
        <v>7</v>
      </c>
      <c r="K31" s="498">
        <v>2</v>
      </c>
      <c r="L31" s="498">
        <v>1</v>
      </c>
    </row>
    <row r="32" spans="2:12" ht="15.75">
      <c r="B32" s="497"/>
      <c r="C32" s="499"/>
      <c r="D32" s="499"/>
      <c r="E32" s="499"/>
      <c r="F32" s="499"/>
      <c r="G32" s="499"/>
      <c r="H32" s="499"/>
      <c r="I32" s="499"/>
      <c r="J32" s="499"/>
      <c r="K32" s="499"/>
      <c r="L32" s="499"/>
    </row>
    <row r="33" spans="2:12" ht="15.75">
      <c r="B33" s="497"/>
      <c r="C33" s="497"/>
      <c r="D33" s="497"/>
      <c r="E33" s="497"/>
      <c r="F33" s="497"/>
      <c r="G33" s="497"/>
      <c r="H33" s="497"/>
      <c r="I33" s="497"/>
      <c r="J33" s="497"/>
      <c r="K33" s="497"/>
      <c r="L33" s="497"/>
    </row>
    <row r="34" spans="2:12" ht="15.75">
      <c r="B34" s="500" t="s">
        <v>368</v>
      </c>
      <c r="C34" s="496"/>
      <c r="D34" s="497"/>
      <c r="E34" s="497"/>
      <c r="F34" s="497"/>
      <c r="G34" s="497"/>
      <c r="H34" s="497"/>
      <c r="I34" s="497"/>
      <c r="J34" s="497"/>
      <c r="K34" s="497"/>
      <c r="L34" s="497"/>
    </row>
    <row r="35" spans="2:12" ht="15.75">
      <c r="B35" s="497" t="s">
        <v>370</v>
      </c>
      <c r="C35" s="498">
        <v>8</v>
      </c>
      <c r="D35" s="498">
        <v>3</v>
      </c>
      <c r="E35" s="498">
        <v>9</v>
      </c>
      <c r="F35" s="498">
        <v>10</v>
      </c>
      <c r="G35" s="498">
        <v>5</v>
      </c>
      <c r="H35" s="498">
        <v>6</v>
      </c>
      <c r="I35" s="498">
        <v>2</v>
      </c>
      <c r="J35" s="498">
        <v>7</v>
      </c>
      <c r="K35" s="498">
        <v>4</v>
      </c>
      <c r="L35" s="498">
        <v>1</v>
      </c>
    </row>
    <row r="36" spans="2:12" ht="15.75">
      <c r="B36" s="497"/>
      <c r="C36" s="499"/>
      <c r="D36" s="499"/>
      <c r="E36" s="499"/>
      <c r="F36" s="499"/>
      <c r="G36" s="499"/>
      <c r="H36" s="499"/>
      <c r="I36" s="499"/>
      <c r="J36" s="499"/>
      <c r="K36" s="499"/>
      <c r="L36" s="499"/>
    </row>
    <row r="37" spans="2:12" ht="15.75">
      <c r="B37" s="497" t="s">
        <v>371</v>
      </c>
      <c r="C37" s="498">
        <v>5</v>
      </c>
      <c r="D37" s="498">
        <v>8</v>
      </c>
      <c r="E37" s="498">
        <v>6</v>
      </c>
      <c r="F37" s="498">
        <v>1</v>
      </c>
      <c r="G37" s="498">
        <v>4</v>
      </c>
      <c r="H37" s="498">
        <v>7</v>
      </c>
      <c r="I37" s="498">
        <v>2</v>
      </c>
      <c r="J37" s="498">
        <v>10</v>
      </c>
      <c r="K37" s="498">
        <v>3</v>
      </c>
      <c r="L37" s="498">
        <v>9</v>
      </c>
    </row>
    <row r="38" spans="2:12" ht="15.75">
      <c r="B38" s="497"/>
      <c r="C38" s="499"/>
      <c r="D38" s="499"/>
      <c r="E38" s="499"/>
      <c r="F38" s="499"/>
      <c r="G38" s="499"/>
      <c r="H38" s="499"/>
      <c r="I38" s="499"/>
      <c r="J38" s="499"/>
      <c r="K38" s="499"/>
      <c r="L38" s="499"/>
    </row>
    <row r="39" spans="2:12" ht="15.75">
      <c r="B39" s="497" t="s">
        <v>372</v>
      </c>
      <c r="C39" s="498">
        <v>5</v>
      </c>
      <c r="D39" s="498">
        <v>3</v>
      </c>
      <c r="E39" s="498">
        <v>9</v>
      </c>
      <c r="F39" s="498">
        <v>1</v>
      </c>
      <c r="G39" s="498">
        <v>2</v>
      </c>
      <c r="H39" s="498">
        <v>10</v>
      </c>
      <c r="I39" s="498">
        <v>7</v>
      </c>
      <c r="J39" s="498">
        <v>4</v>
      </c>
      <c r="K39" s="498">
        <v>6</v>
      </c>
      <c r="L39" s="498">
        <v>8</v>
      </c>
    </row>
    <row r="40" spans="2:12" ht="15.75">
      <c r="B40" s="497"/>
      <c r="C40" s="499"/>
      <c r="D40" s="499"/>
      <c r="E40" s="499"/>
      <c r="F40" s="499"/>
      <c r="G40" s="499"/>
      <c r="H40" s="499"/>
      <c r="I40" s="499"/>
      <c r="J40" s="499"/>
      <c r="K40" s="499"/>
      <c r="L40" s="499"/>
    </row>
    <row r="41" spans="2:12" ht="15.75">
      <c r="B41" s="497" t="s">
        <v>373</v>
      </c>
      <c r="C41" s="498">
        <v>6</v>
      </c>
      <c r="D41" s="498">
        <v>5</v>
      </c>
      <c r="E41" s="498">
        <v>7</v>
      </c>
      <c r="F41" s="498">
        <v>8</v>
      </c>
      <c r="G41" s="498">
        <v>1</v>
      </c>
      <c r="H41" s="498">
        <v>2</v>
      </c>
      <c r="I41" s="498">
        <v>10</v>
      </c>
      <c r="J41" s="498">
        <v>3</v>
      </c>
      <c r="K41" s="498">
        <v>4</v>
      </c>
      <c r="L41" s="498">
        <v>9</v>
      </c>
    </row>
    <row r="42" spans="2:12" ht="15.75">
      <c r="B42" s="497"/>
      <c r="C42" s="499"/>
      <c r="D42" s="499"/>
      <c r="E42" s="499"/>
      <c r="F42" s="499"/>
      <c r="G42" s="499"/>
      <c r="H42" s="499"/>
      <c r="I42" s="499"/>
      <c r="J42" s="499"/>
      <c r="K42" s="499"/>
      <c r="L42" s="499"/>
    </row>
    <row r="43" spans="2:12" ht="15.75">
      <c r="B43" s="497"/>
      <c r="C43" s="497"/>
      <c r="D43" s="497"/>
      <c r="E43" s="497"/>
      <c r="F43" s="497"/>
      <c r="G43" s="497"/>
      <c r="H43" s="497"/>
      <c r="I43" s="497"/>
      <c r="J43" s="497"/>
      <c r="K43" s="497"/>
      <c r="L43" s="497"/>
    </row>
    <row r="44" spans="2:12" ht="15.75">
      <c r="B44" s="500" t="s">
        <v>369</v>
      </c>
      <c r="C44" s="496"/>
      <c r="D44" s="497"/>
      <c r="E44" s="497"/>
      <c r="F44" s="497"/>
      <c r="G44" s="497"/>
      <c r="H44" s="497"/>
      <c r="I44" s="497"/>
      <c r="J44" s="497"/>
      <c r="K44" s="497"/>
      <c r="L44" s="497"/>
    </row>
    <row r="45" spans="2:12" ht="15.75">
      <c r="B45" s="497" t="s">
        <v>370</v>
      </c>
      <c r="C45" s="498">
        <v>4</v>
      </c>
      <c r="D45" s="498">
        <v>1</v>
      </c>
      <c r="E45" s="498">
        <v>9</v>
      </c>
      <c r="F45" s="498">
        <v>5</v>
      </c>
      <c r="G45" s="498">
        <v>10</v>
      </c>
      <c r="H45" s="498">
        <v>3</v>
      </c>
      <c r="I45" s="498">
        <v>6</v>
      </c>
      <c r="J45" s="498">
        <v>2</v>
      </c>
      <c r="K45" s="498">
        <v>8</v>
      </c>
      <c r="L45" s="498">
        <v>7</v>
      </c>
    </row>
    <row r="46" spans="2:12" ht="15.75">
      <c r="B46" s="497"/>
      <c r="C46" s="499"/>
      <c r="D46" s="499"/>
      <c r="E46" s="499"/>
      <c r="F46" s="499"/>
      <c r="G46" s="499"/>
      <c r="H46" s="499"/>
      <c r="I46" s="499"/>
      <c r="J46" s="499"/>
      <c r="K46" s="499"/>
      <c r="L46" s="499"/>
    </row>
    <row r="47" spans="2:12" ht="15.75">
      <c r="B47" s="497" t="s">
        <v>371</v>
      </c>
      <c r="C47" s="498">
        <v>5</v>
      </c>
      <c r="D47" s="498">
        <v>9</v>
      </c>
      <c r="E47" s="498">
        <v>1</v>
      </c>
      <c r="F47" s="498">
        <v>3</v>
      </c>
      <c r="G47" s="498">
        <v>8</v>
      </c>
      <c r="H47" s="498">
        <v>2</v>
      </c>
      <c r="I47" s="498">
        <v>7</v>
      </c>
      <c r="J47" s="498">
        <v>6</v>
      </c>
      <c r="K47" s="498">
        <v>10</v>
      </c>
      <c r="L47" s="498">
        <v>4</v>
      </c>
    </row>
    <row r="48" spans="2:12" ht="15.75">
      <c r="B48" s="497"/>
      <c r="C48" s="499"/>
      <c r="D48" s="499"/>
      <c r="E48" s="499"/>
      <c r="F48" s="499"/>
      <c r="G48" s="499"/>
      <c r="H48" s="499"/>
      <c r="I48" s="499"/>
      <c r="J48" s="499"/>
      <c r="K48" s="499"/>
      <c r="L48" s="499"/>
    </row>
    <row r="49" spans="2:12" ht="15.75">
      <c r="B49" s="497" t="s">
        <v>372</v>
      </c>
      <c r="C49" s="498">
        <v>3</v>
      </c>
      <c r="D49" s="498">
        <v>9</v>
      </c>
      <c r="E49" s="498">
        <v>4</v>
      </c>
      <c r="F49" s="498">
        <v>10</v>
      </c>
      <c r="G49" s="498">
        <v>8</v>
      </c>
      <c r="H49" s="498">
        <v>7</v>
      </c>
      <c r="I49" s="498">
        <v>6</v>
      </c>
      <c r="J49" s="498">
        <v>1</v>
      </c>
      <c r="K49" s="498">
        <v>2</v>
      </c>
      <c r="L49" s="498">
        <v>5</v>
      </c>
    </row>
    <row r="50" spans="2:12" ht="15.75">
      <c r="B50" s="497"/>
      <c r="C50" s="499"/>
      <c r="D50" s="499"/>
      <c r="E50" s="499"/>
      <c r="F50" s="499"/>
      <c r="G50" s="499"/>
      <c r="H50" s="499"/>
      <c r="I50" s="499"/>
      <c r="J50" s="499"/>
      <c r="K50" s="499"/>
      <c r="L50" s="499"/>
    </row>
    <row r="51" spans="2:12" ht="15.75">
      <c r="B51" s="497" t="s">
        <v>373</v>
      </c>
      <c r="C51" s="498">
        <v>9</v>
      </c>
      <c r="D51" s="498">
        <v>6</v>
      </c>
      <c r="E51" s="498">
        <v>8</v>
      </c>
      <c r="F51" s="498">
        <v>10</v>
      </c>
      <c r="G51" s="498">
        <v>1</v>
      </c>
      <c r="H51" s="498">
        <v>3</v>
      </c>
      <c r="I51" s="498">
        <v>4</v>
      </c>
      <c r="J51" s="498">
        <v>2</v>
      </c>
      <c r="K51" s="498">
        <v>7</v>
      </c>
      <c r="L51" s="498">
        <v>5</v>
      </c>
    </row>
    <row r="52" spans="2:12" ht="15.75">
      <c r="B52" s="497"/>
      <c r="C52" s="499"/>
      <c r="D52" s="499"/>
      <c r="E52" s="499"/>
      <c r="F52" s="499"/>
      <c r="G52" s="499"/>
      <c r="H52" s="499"/>
      <c r="I52" s="499"/>
      <c r="J52" s="499"/>
      <c r="K52" s="499"/>
      <c r="L52" s="499"/>
    </row>
  </sheetData>
  <pageMargins left="0.74803149606299213" right="0.74803149606299213" top="0.78740157480314965" bottom="0.59055118110236227" header="0.59055118110236227" footer="0.39370078740157483"/>
  <pageSetup paperSize="9" scale="97" orientation="portrait" r:id="rId1"/>
  <headerFooter alignWithMargins="0">
    <oddFooter>&amp;C&amp;"Arial,Normal"&amp;10NBR Nordic Beet Research</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S28"/>
  <sheetViews>
    <sheetView showGridLines="0" zoomScaleNormal="100" zoomScaleSheetLayoutView="100" workbookViewId="0">
      <selection activeCell="D6" sqref="D6"/>
    </sheetView>
  </sheetViews>
  <sheetFormatPr defaultColWidth="9" defaultRowHeight="15.75"/>
  <cols>
    <col min="1" max="1" width="20.625" style="4" customWidth="1"/>
    <col min="2" max="2" width="10.125" style="6" customWidth="1"/>
    <col min="3" max="3" width="6.5" style="4" customWidth="1"/>
    <col min="4" max="4" width="13.5" style="4" customWidth="1"/>
    <col min="5" max="5" width="9.625" style="4" customWidth="1"/>
    <col min="6" max="6" width="9.5" style="4" customWidth="1"/>
    <col min="7" max="7" width="9.625" style="4" customWidth="1"/>
    <col min="8" max="19" width="8.625" customWidth="1"/>
    <col min="20" max="16384" width="9" style="4"/>
  </cols>
  <sheetData>
    <row r="1" spans="1:19" ht="24.95" customHeight="1">
      <c r="A1" s="1" t="s">
        <v>59</v>
      </c>
      <c r="E1" s="1" t="s">
        <v>387</v>
      </c>
      <c r="F1" s="1"/>
      <c r="G1" s="358" t="s">
        <v>340</v>
      </c>
    </row>
    <row r="2" spans="1:19" ht="24.95" customHeight="1">
      <c r="A2" s="1"/>
      <c r="E2" s="1"/>
      <c r="F2" s="1"/>
      <c r="G2" s="358"/>
    </row>
    <row r="3" spans="1:19" ht="19.5" customHeight="1">
      <c r="A3" s="21" t="s">
        <v>414</v>
      </c>
      <c r="B3" s="22"/>
      <c r="C3" s="20"/>
      <c r="D3" s="456"/>
      <c r="E3" s="20"/>
      <c r="F3" s="20"/>
      <c r="G3" s="356"/>
    </row>
    <row r="4" spans="1:19" ht="19.5" customHeight="1">
      <c r="A4" s="25" t="s">
        <v>415</v>
      </c>
      <c r="B4" s="26"/>
      <c r="C4" s="27"/>
      <c r="D4" s="27"/>
      <c r="E4" s="27"/>
      <c r="F4" s="27"/>
      <c r="G4" s="357"/>
    </row>
    <row r="5" spans="1:19" ht="19.5" customHeight="1">
      <c r="A5" s="25" t="s">
        <v>416</v>
      </c>
      <c r="B5" s="26"/>
      <c r="C5" s="27"/>
      <c r="D5" s="27"/>
      <c r="E5" s="27"/>
      <c r="F5" s="27"/>
      <c r="G5" s="357"/>
    </row>
    <row r="6" spans="1:19" ht="28.15" customHeight="1">
      <c r="A6" s="3" t="s">
        <v>160</v>
      </c>
      <c r="D6" s="4" t="s">
        <v>418</v>
      </c>
      <c r="G6" s="65"/>
    </row>
    <row r="7" spans="1:19" ht="18" customHeight="1">
      <c r="A7" s="115" t="s">
        <v>161</v>
      </c>
      <c r="B7" s="108" t="s">
        <v>162</v>
      </c>
      <c r="C7" s="107" t="s">
        <v>163</v>
      </c>
      <c r="D7" s="107" t="s">
        <v>164</v>
      </c>
      <c r="E7" s="107" t="s">
        <v>165</v>
      </c>
      <c r="F7" s="107" t="s">
        <v>19</v>
      </c>
      <c r="G7" s="116" t="s">
        <v>166</v>
      </c>
    </row>
    <row r="8" spans="1:19" s="102" customFormat="1" ht="18" customHeight="1">
      <c r="A8" s="117" t="s">
        <v>167</v>
      </c>
      <c r="B8" s="110" t="s">
        <v>168</v>
      </c>
      <c r="C8" s="109" t="s">
        <v>163</v>
      </c>
      <c r="D8" s="109" t="s">
        <v>169</v>
      </c>
      <c r="E8" s="109" t="s">
        <v>170</v>
      </c>
      <c r="F8" s="109" t="s">
        <v>20</v>
      </c>
      <c r="G8" s="118" t="s">
        <v>171</v>
      </c>
      <c r="H8" s="111"/>
      <c r="I8" s="111"/>
      <c r="J8" s="111"/>
      <c r="K8" s="111"/>
      <c r="L8" s="111"/>
      <c r="M8" s="111"/>
      <c r="N8" s="111"/>
      <c r="O8" s="111"/>
      <c r="P8" s="111"/>
      <c r="Q8" s="111"/>
      <c r="R8" s="111"/>
      <c r="S8" s="111"/>
    </row>
    <row r="9" spans="1:19" ht="18" customHeight="1">
      <c r="A9" s="119" t="s">
        <v>172</v>
      </c>
      <c r="B9" s="5"/>
      <c r="C9" s="112" t="s">
        <v>173</v>
      </c>
      <c r="D9" s="113" t="s">
        <v>174</v>
      </c>
      <c r="E9" s="120" t="s">
        <v>175</v>
      </c>
      <c r="F9" s="471" t="s">
        <v>556</v>
      </c>
      <c r="G9" s="50" t="s">
        <v>437</v>
      </c>
    </row>
    <row r="10" spans="1:19" ht="18" customHeight="1">
      <c r="A10" s="349" t="s">
        <v>176</v>
      </c>
      <c r="B10" s="350"/>
      <c r="C10" s="349"/>
      <c r="D10" s="351"/>
      <c r="E10" s="352" t="s">
        <v>177</v>
      </c>
      <c r="F10" s="114" t="s">
        <v>555</v>
      </c>
      <c r="G10" s="114" t="s">
        <v>437</v>
      </c>
      <c r="I10" s="129"/>
    </row>
    <row r="11" spans="1:19" ht="18" customHeight="1">
      <c r="A11" s="349" t="s">
        <v>178</v>
      </c>
      <c r="B11" s="350"/>
      <c r="C11" s="351" t="s">
        <v>173</v>
      </c>
      <c r="D11" s="341"/>
      <c r="E11" s="352" t="s">
        <v>175</v>
      </c>
      <c r="F11" s="114" t="s">
        <v>555</v>
      </c>
      <c r="G11" s="114" t="s">
        <v>437</v>
      </c>
      <c r="I11" s="129"/>
      <c r="J11" s="128"/>
      <c r="K11" s="128"/>
      <c r="L11" s="128"/>
      <c r="M11" s="128"/>
      <c r="N11" s="128"/>
    </row>
    <row r="12" spans="1:19" ht="18" customHeight="1">
      <c r="A12" s="350" t="s">
        <v>179</v>
      </c>
      <c r="B12" s="350"/>
      <c r="C12" s="351" t="s">
        <v>180</v>
      </c>
      <c r="D12" s="353"/>
      <c r="E12" s="352" t="s">
        <v>175</v>
      </c>
      <c r="F12" s="114" t="s">
        <v>555</v>
      </c>
      <c r="G12" s="114" t="s">
        <v>437</v>
      </c>
      <c r="I12" s="131"/>
    </row>
    <row r="13" spans="1:19" ht="18" customHeight="1">
      <c r="A13" s="350" t="s">
        <v>356</v>
      </c>
      <c r="B13" s="350"/>
      <c r="C13" s="351"/>
      <c r="D13" s="601" t="s">
        <v>647</v>
      </c>
      <c r="E13" s="352" t="s">
        <v>175</v>
      </c>
      <c r="F13" s="114" t="s">
        <v>645</v>
      </c>
      <c r="G13" s="114" t="s">
        <v>437</v>
      </c>
      <c r="I13" s="131"/>
    </row>
    <row r="14" spans="1:19" ht="18" customHeight="1">
      <c r="A14" s="349" t="s">
        <v>181</v>
      </c>
      <c r="B14" s="350"/>
      <c r="C14" s="351" t="s">
        <v>182</v>
      </c>
      <c r="D14" s="354"/>
      <c r="E14" s="352" t="s">
        <v>175</v>
      </c>
      <c r="F14" s="587" t="s">
        <v>513</v>
      </c>
      <c r="G14" s="587" t="s">
        <v>446</v>
      </c>
      <c r="I14" s="129"/>
    </row>
    <row r="15" spans="1:19" ht="18" customHeight="1">
      <c r="A15" s="341" t="s">
        <v>183</v>
      </c>
      <c r="B15" s="355" t="s">
        <v>7</v>
      </c>
      <c r="C15" s="341"/>
      <c r="D15" s="341" t="s">
        <v>184</v>
      </c>
      <c r="E15" s="341" t="s">
        <v>175</v>
      </c>
      <c r="F15" s="587" t="s">
        <v>519</v>
      </c>
      <c r="G15" s="587" t="s">
        <v>515</v>
      </c>
    </row>
    <row r="16" spans="1:19" ht="18" customHeight="1">
      <c r="A16" s="341"/>
      <c r="B16" s="355" t="s">
        <v>9</v>
      </c>
      <c r="C16" s="341"/>
      <c r="D16" s="341" t="s">
        <v>184</v>
      </c>
      <c r="E16" s="341" t="s">
        <v>175</v>
      </c>
      <c r="F16" s="587" t="s">
        <v>554</v>
      </c>
      <c r="G16" s="587" t="s">
        <v>559</v>
      </c>
      <c r="I16" s="130"/>
    </row>
    <row r="17" spans="1:19" ht="18" customHeight="1">
      <c r="A17" s="349" t="s">
        <v>185</v>
      </c>
      <c r="B17" s="350" t="s">
        <v>7</v>
      </c>
      <c r="C17" s="351"/>
      <c r="D17" s="341"/>
      <c r="E17" s="352" t="s">
        <v>175</v>
      </c>
      <c r="F17" s="587" t="s">
        <v>517</v>
      </c>
      <c r="G17" s="587" t="s">
        <v>560</v>
      </c>
      <c r="I17" s="130"/>
    </row>
    <row r="18" spans="1:19" ht="18" customHeight="1">
      <c r="A18" s="349"/>
      <c r="B18" s="350" t="s">
        <v>9</v>
      </c>
      <c r="C18" s="351"/>
      <c r="D18" s="341"/>
      <c r="E18" s="352" t="s">
        <v>175</v>
      </c>
      <c r="F18" s="587" t="s">
        <v>557</v>
      </c>
      <c r="G18" s="587" t="s">
        <v>558</v>
      </c>
    </row>
    <row r="19" spans="1:19" ht="18" customHeight="1">
      <c r="A19" s="349" t="s">
        <v>186</v>
      </c>
      <c r="B19" s="350" t="s">
        <v>187</v>
      </c>
      <c r="C19" s="351" t="s">
        <v>188</v>
      </c>
      <c r="D19" s="8"/>
      <c r="E19" s="352" t="s">
        <v>175</v>
      </c>
      <c r="F19" s="587" t="s">
        <v>536</v>
      </c>
      <c r="G19" s="587" t="s">
        <v>580</v>
      </c>
      <c r="H19" s="4"/>
      <c r="I19" s="4"/>
      <c r="J19" s="4"/>
      <c r="K19" s="4"/>
      <c r="L19" s="4"/>
      <c r="M19" s="4"/>
      <c r="N19" s="4"/>
      <c r="O19" s="4"/>
      <c r="P19" s="4"/>
      <c r="Q19" s="4"/>
      <c r="R19" s="4"/>
      <c r="S19" s="4"/>
    </row>
    <row r="20" spans="1:19" ht="18" customHeight="1">
      <c r="A20" s="349"/>
      <c r="B20" s="350" t="s">
        <v>189</v>
      </c>
      <c r="C20" s="351" t="s">
        <v>188</v>
      </c>
      <c r="D20" s="341"/>
      <c r="E20" s="352" t="s">
        <v>175</v>
      </c>
      <c r="F20" s="587" t="s">
        <v>608</v>
      </c>
      <c r="G20" s="587" t="s">
        <v>580</v>
      </c>
      <c r="H20" s="4"/>
      <c r="I20" s="4"/>
      <c r="J20" s="4"/>
      <c r="K20" s="4"/>
      <c r="L20" s="4"/>
      <c r="M20" s="4"/>
      <c r="N20" s="4"/>
      <c r="O20" s="4"/>
      <c r="P20" s="4"/>
      <c r="Q20" s="4"/>
      <c r="R20" s="4"/>
      <c r="S20" s="4"/>
    </row>
    <row r="21" spans="1:19" ht="18" customHeight="1">
      <c r="A21" s="349"/>
      <c r="B21" s="350" t="s">
        <v>190</v>
      </c>
      <c r="C21" s="351" t="s">
        <v>188</v>
      </c>
      <c r="D21" s="341"/>
      <c r="E21" s="352" t="s">
        <v>175</v>
      </c>
      <c r="F21" s="587" t="s">
        <v>643</v>
      </c>
      <c r="G21" s="587" t="s">
        <v>580</v>
      </c>
      <c r="H21" s="4"/>
      <c r="I21" s="4"/>
      <c r="J21" s="4"/>
      <c r="K21" s="4"/>
      <c r="L21" s="4"/>
      <c r="M21" s="4"/>
      <c r="N21" s="4"/>
      <c r="O21" s="4"/>
      <c r="P21" s="4"/>
      <c r="Q21" s="4"/>
      <c r="R21" s="4"/>
      <c r="S21" s="4"/>
    </row>
    <row r="22" spans="1:19" ht="18" customHeight="1">
      <c r="A22" s="349" t="s">
        <v>191</v>
      </c>
      <c r="B22" s="350" t="s">
        <v>189</v>
      </c>
      <c r="C22" s="351" t="s">
        <v>188</v>
      </c>
      <c r="D22" s="341"/>
      <c r="E22" s="352" t="s">
        <v>192</v>
      </c>
      <c r="F22" s="114"/>
      <c r="G22" s="114"/>
      <c r="H22" s="4"/>
      <c r="I22" s="4"/>
      <c r="J22" s="4"/>
      <c r="K22" s="4"/>
      <c r="L22" s="4"/>
      <c r="M22" s="4"/>
      <c r="N22" s="4"/>
      <c r="O22" s="4"/>
      <c r="P22" s="4"/>
      <c r="Q22" s="4"/>
      <c r="R22" s="4"/>
      <c r="S22" s="4"/>
    </row>
    <row r="23" spans="1:19" ht="18" customHeight="1">
      <c r="A23" s="349" t="s">
        <v>193</v>
      </c>
      <c r="B23" s="349"/>
      <c r="C23" s="351"/>
      <c r="D23" s="341"/>
      <c r="E23" s="352" t="s">
        <v>192</v>
      </c>
      <c r="F23" s="114"/>
      <c r="G23" s="114"/>
      <c r="H23" s="4"/>
      <c r="I23" s="4"/>
      <c r="J23" s="4"/>
      <c r="K23" s="4"/>
      <c r="L23" s="4"/>
      <c r="M23" s="4"/>
      <c r="N23" s="4"/>
      <c r="O23" s="4"/>
      <c r="P23" s="4"/>
      <c r="Q23" s="4"/>
      <c r="R23" s="4"/>
      <c r="S23" s="4"/>
    </row>
    <row r="24" spans="1:19" ht="18" customHeight="1">
      <c r="A24" s="349" t="s">
        <v>194</v>
      </c>
      <c r="B24" s="349"/>
      <c r="C24" s="351" t="s">
        <v>195</v>
      </c>
      <c r="D24" s="341" t="s">
        <v>196</v>
      </c>
      <c r="E24" s="352" t="s">
        <v>175</v>
      </c>
      <c r="F24" s="114" t="s">
        <v>645</v>
      </c>
      <c r="G24" s="114" t="s">
        <v>646</v>
      </c>
      <c r="H24" s="4"/>
      <c r="I24" s="4"/>
      <c r="J24" s="4"/>
      <c r="K24" s="4"/>
      <c r="L24" s="4"/>
      <c r="M24" s="4"/>
      <c r="N24" s="4"/>
      <c r="O24" s="4"/>
      <c r="P24" s="4"/>
      <c r="Q24" s="4"/>
      <c r="R24" s="4"/>
      <c r="S24" s="4"/>
    </row>
    <row r="25" spans="1:19" ht="18" customHeight="1">
      <c r="A25" s="352" t="s">
        <v>197</v>
      </c>
      <c r="B25" s="349"/>
      <c r="C25" s="351" t="s">
        <v>198</v>
      </c>
      <c r="D25" s="341"/>
      <c r="E25" s="352" t="s">
        <v>175</v>
      </c>
      <c r="F25" s="114" t="s">
        <v>645</v>
      </c>
      <c r="G25" s="114" t="s">
        <v>524</v>
      </c>
      <c r="H25" s="4"/>
      <c r="I25" s="4"/>
      <c r="J25" s="4"/>
      <c r="K25" s="4"/>
      <c r="L25" s="4"/>
      <c r="M25" s="4"/>
      <c r="N25" s="4"/>
      <c r="O25" s="4"/>
      <c r="P25" s="4"/>
      <c r="Q25" s="4"/>
      <c r="R25" s="4"/>
      <c r="S25" s="4"/>
    </row>
    <row r="26" spans="1:19" s="458" customFormat="1" ht="18" customHeight="1">
      <c r="A26" s="457" t="s">
        <v>21</v>
      </c>
      <c r="B26" s="459"/>
      <c r="C26" s="460" t="s">
        <v>6</v>
      </c>
      <c r="D26" s="461"/>
      <c r="E26" s="461" t="s">
        <v>22</v>
      </c>
      <c r="F26" s="114"/>
      <c r="G26" s="114"/>
    </row>
    <row r="27" spans="1:19" ht="18" customHeight="1"/>
    <row r="28" spans="1:19" ht="18" customHeight="1"/>
  </sheetData>
  <pageMargins left="0.74803149606299213" right="0.74803149606299213" top="0.78740157480314965" bottom="0.59055118110236227" header="0.59055118110236227" footer="0.39370078740157483"/>
  <pageSetup paperSize="9" orientation="portrait" r:id="rId1"/>
  <headerFooter alignWithMargins="0">
    <oddFooter>&amp;C&amp;"Arial,Normal"&amp;10NBR Nordic Beet Research</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32"/>
  <sheetViews>
    <sheetView showGridLines="0" zoomScaleNormal="100" zoomScaleSheetLayoutView="100" workbookViewId="0">
      <selection activeCell="B19" sqref="B19:G22"/>
    </sheetView>
  </sheetViews>
  <sheetFormatPr defaultColWidth="9" defaultRowHeight="15.75"/>
  <cols>
    <col min="1" max="1" width="20.625" style="4" customWidth="1"/>
    <col min="2" max="2" width="10.125" style="6" customWidth="1"/>
    <col min="3" max="3" width="6.5" style="4" customWidth="1"/>
    <col min="4" max="4" width="13.5" style="4" customWidth="1"/>
    <col min="5" max="5" width="9.625" style="4" customWidth="1"/>
    <col min="6" max="6" width="9.5" style="4" customWidth="1"/>
    <col min="7" max="7" width="9.625" style="4" customWidth="1"/>
    <col min="8" max="19" width="8.625" customWidth="1"/>
    <col min="20" max="16384" width="9" style="4"/>
  </cols>
  <sheetData>
    <row r="1" spans="1:19" ht="24.95" customHeight="1">
      <c r="A1" s="1" t="s">
        <v>59</v>
      </c>
      <c r="E1" s="1" t="s">
        <v>388</v>
      </c>
      <c r="F1" s="1"/>
      <c r="G1" s="358" t="s">
        <v>340</v>
      </c>
    </row>
    <row r="2" spans="1:19" ht="24.95" customHeight="1">
      <c r="A2" s="1"/>
      <c r="E2" s="1"/>
      <c r="F2" s="1"/>
      <c r="G2" s="358"/>
    </row>
    <row r="3" spans="1:19" ht="19.5" customHeight="1">
      <c r="A3" s="21" t="s">
        <v>417</v>
      </c>
      <c r="B3" s="22"/>
      <c r="C3" s="20"/>
      <c r="D3" s="456"/>
      <c r="E3" s="20"/>
      <c r="F3" s="20"/>
      <c r="G3" s="356"/>
    </row>
    <row r="4" spans="1:19" ht="19.5" customHeight="1">
      <c r="A4" s="25" t="s">
        <v>472</v>
      </c>
      <c r="B4" s="26"/>
      <c r="C4" s="27"/>
      <c r="D4" s="27"/>
      <c r="E4" s="27"/>
      <c r="F4" s="27"/>
      <c r="G4" s="357"/>
    </row>
    <row r="5" spans="1:19" ht="19.5" customHeight="1">
      <c r="A5" s="25" t="s">
        <v>473</v>
      </c>
      <c r="B5" s="26"/>
      <c r="C5" s="27"/>
      <c r="D5" s="27"/>
      <c r="E5" s="27"/>
      <c r="F5" s="27"/>
      <c r="G5" s="357"/>
    </row>
    <row r="6" spans="1:19" ht="28.15" customHeight="1">
      <c r="A6" s="3" t="s">
        <v>160</v>
      </c>
      <c r="D6" s="4" t="s">
        <v>471</v>
      </c>
      <c r="G6" s="65"/>
    </row>
    <row r="7" spans="1:19" ht="18" customHeight="1">
      <c r="A7" s="115" t="s">
        <v>161</v>
      </c>
      <c r="B7" s="108" t="s">
        <v>162</v>
      </c>
      <c r="C7" s="107" t="s">
        <v>163</v>
      </c>
      <c r="D7" s="107" t="s">
        <v>164</v>
      </c>
      <c r="E7" s="107" t="s">
        <v>165</v>
      </c>
      <c r="F7" s="107" t="s">
        <v>19</v>
      </c>
      <c r="G7" s="116" t="s">
        <v>166</v>
      </c>
    </row>
    <row r="8" spans="1:19" s="102" customFormat="1" ht="18" customHeight="1">
      <c r="A8" s="117" t="s">
        <v>167</v>
      </c>
      <c r="B8" s="110" t="s">
        <v>168</v>
      </c>
      <c r="C8" s="109" t="s">
        <v>163</v>
      </c>
      <c r="D8" s="109" t="s">
        <v>169</v>
      </c>
      <c r="E8" s="109" t="s">
        <v>170</v>
      </c>
      <c r="F8" s="109" t="s">
        <v>20</v>
      </c>
      <c r="G8" s="118" t="s">
        <v>171</v>
      </c>
      <c r="H8" s="111"/>
      <c r="I8" s="111"/>
      <c r="J8" s="111"/>
      <c r="K8" s="111"/>
      <c r="L8" s="111"/>
      <c r="M8" s="111"/>
      <c r="N8" s="111"/>
      <c r="O8" s="111"/>
      <c r="P8" s="111"/>
      <c r="Q8" s="111"/>
      <c r="R8" s="111"/>
      <c r="S8" s="111"/>
    </row>
    <row r="9" spans="1:19" ht="18" customHeight="1">
      <c r="A9" s="119" t="s">
        <v>172</v>
      </c>
      <c r="B9" s="5"/>
      <c r="C9" s="112" t="s">
        <v>173</v>
      </c>
      <c r="D9" s="113" t="s">
        <v>174</v>
      </c>
      <c r="E9" s="120" t="s">
        <v>175</v>
      </c>
      <c r="F9" s="471"/>
      <c r="G9" s="50"/>
    </row>
    <row r="10" spans="1:19" ht="18" customHeight="1">
      <c r="A10" s="349" t="s">
        <v>176</v>
      </c>
      <c r="B10" s="350"/>
      <c r="C10" s="349"/>
      <c r="D10" s="351"/>
      <c r="E10" s="352" t="s">
        <v>177</v>
      </c>
      <c r="F10" s="114" t="s">
        <v>679</v>
      </c>
      <c r="G10" s="114" t="s">
        <v>680</v>
      </c>
      <c r="I10" s="129"/>
    </row>
    <row r="11" spans="1:19" ht="18" customHeight="1">
      <c r="A11" s="349" t="s">
        <v>178</v>
      </c>
      <c r="B11" s="350"/>
      <c r="C11" s="351" t="s">
        <v>173</v>
      </c>
      <c r="D11" s="341"/>
      <c r="E11" s="352" t="s">
        <v>175</v>
      </c>
      <c r="F11" s="114" t="s">
        <v>445</v>
      </c>
      <c r="G11" s="114" t="s">
        <v>437</v>
      </c>
      <c r="I11" s="129"/>
      <c r="J11" s="128"/>
      <c r="K11" s="128"/>
      <c r="L11" s="128"/>
      <c r="M11" s="128"/>
      <c r="N11" s="128"/>
    </row>
    <row r="12" spans="1:19" ht="18" customHeight="1">
      <c r="A12" s="350" t="s">
        <v>179</v>
      </c>
      <c r="B12" s="350"/>
      <c r="C12" s="351" t="s">
        <v>180</v>
      </c>
      <c r="D12" s="353"/>
      <c r="E12" s="352" t="s">
        <v>175</v>
      </c>
      <c r="F12" s="114" t="s">
        <v>445</v>
      </c>
      <c r="G12" s="114" t="s">
        <v>437</v>
      </c>
      <c r="I12" s="131"/>
    </row>
    <row r="13" spans="1:19" ht="18" customHeight="1">
      <c r="A13" s="350" t="s">
        <v>356</v>
      </c>
      <c r="B13" s="350"/>
      <c r="C13" s="351"/>
      <c r="D13" s="601" t="s">
        <v>648</v>
      </c>
      <c r="E13" s="352" t="s">
        <v>175</v>
      </c>
      <c r="F13" s="114" t="s">
        <v>645</v>
      </c>
      <c r="G13" s="114" t="s">
        <v>437</v>
      </c>
      <c r="I13" s="131"/>
    </row>
    <row r="14" spans="1:19" ht="18" customHeight="1">
      <c r="A14" s="349" t="s">
        <v>181</v>
      </c>
      <c r="B14" s="350"/>
      <c r="C14" s="351" t="s">
        <v>182</v>
      </c>
      <c r="D14" s="354"/>
      <c r="E14" s="352" t="s">
        <v>175</v>
      </c>
      <c r="F14" s="587" t="s">
        <v>445</v>
      </c>
      <c r="G14" s="587" t="s">
        <v>446</v>
      </c>
      <c r="I14" s="129"/>
    </row>
    <row r="15" spans="1:19" ht="18" customHeight="1">
      <c r="A15" s="341" t="s">
        <v>183</v>
      </c>
      <c r="B15" s="355" t="s">
        <v>7</v>
      </c>
      <c r="C15" s="341"/>
      <c r="D15" s="341" t="s">
        <v>184</v>
      </c>
      <c r="E15" s="341" t="s">
        <v>175</v>
      </c>
      <c r="F15" s="587" t="s">
        <v>426</v>
      </c>
      <c r="G15" s="587" t="s">
        <v>433</v>
      </c>
    </row>
    <row r="16" spans="1:19" ht="18" customHeight="1">
      <c r="A16" s="341"/>
      <c r="B16" s="355" t="s">
        <v>9</v>
      </c>
      <c r="C16" s="341"/>
      <c r="D16" s="341" t="s">
        <v>184</v>
      </c>
      <c r="E16" s="341" t="s">
        <v>175</v>
      </c>
      <c r="F16" s="587" t="s">
        <v>534</v>
      </c>
      <c r="G16" s="587" t="s">
        <v>535</v>
      </c>
      <c r="I16" s="130"/>
    </row>
    <row r="17" spans="1:19" ht="18" customHeight="1">
      <c r="A17" s="349" t="s">
        <v>185</v>
      </c>
      <c r="B17" s="350" t="s">
        <v>7</v>
      </c>
      <c r="C17" s="351"/>
      <c r="D17" s="341"/>
      <c r="E17" s="352" t="s">
        <v>175</v>
      </c>
      <c r="F17" s="587" t="s">
        <v>447</v>
      </c>
      <c r="G17" s="587" t="s">
        <v>437</v>
      </c>
      <c r="I17" s="130"/>
    </row>
    <row r="18" spans="1:19" ht="18" customHeight="1">
      <c r="A18" s="349"/>
      <c r="B18" s="350" t="s">
        <v>9</v>
      </c>
      <c r="C18" s="351"/>
      <c r="D18" s="341"/>
      <c r="E18" s="352" t="s">
        <v>175</v>
      </c>
      <c r="F18" s="587" t="s">
        <v>536</v>
      </c>
      <c r="G18" s="587" t="s">
        <v>522</v>
      </c>
    </row>
    <row r="19" spans="1:19" ht="18" customHeight="1">
      <c r="A19" s="349" t="s">
        <v>186</v>
      </c>
      <c r="B19" s="350" t="s">
        <v>187</v>
      </c>
      <c r="C19" s="351" t="s">
        <v>188</v>
      </c>
      <c r="D19" s="8"/>
      <c r="E19" s="352" t="s">
        <v>175</v>
      </c>
      <c r="F19" s="587" t="s">
        <v>534</v>
      </c>
      <c r="G19" s="587" t="s">
        <v>580</v>
      </c>
    </row>
    <row r="20" spans="1:19" ht="18" customHeight="1">
      <c r="A20" s="349"/>
      <c r="B20" s="350" t="s">
        <v>189</v>
      </c>
      <c r="C20" s="351" t="s">
        <v>188</v>
      </c>
      <c r="D20" s="341"/>
      <c r="E20" s="352" t="s">
        <v>175</v>
      </c>
      <c r="F20" s="587" t="s">
        <v>608</v>
      </c>
      <c r="G20" s="587" t="s">
        <v>580</v>
      </c>
    </row>
    <row r="21" spans="1:19" ht="18" customHeight="1">
      <c r="A21" s="349"/>
      <c r="B21" s="350" t="s">
        <v>190</v>
      </c>
      <c r="C21" s="351" t="s">
        <v>188</v>
      </c>
      <c r="D21" s="341"/>
      <c r="E21" s="352" t="s">
        <v>175</v>
      </c>
      <c r="F21" s="587" t="s">
        <v>642</v>
      </c>
      <c r="G21" s="587" t="s">
        <v>580</v>
      </c>
      <c r="H21" s="4"/>
      <c r="I21" s="4"/>
      <c r="J21" s="4"/>
      <c r="K21" s="4"/>
      <c r="L21" s="4"/>
      <c r="M21" s="4"/>
      <c r="N21" s="4"/>
      <c r="O21" s="4"/>
      <c r="P21" s="4"/>
      <c r="Q21" s="4"/>
      <c r="R21" s="4"/>
      <c r="S21" s="4"/>
    </row>
    <row r="22" spans="1:19" ht="18" customHeight="1">
      <c r="A22" s="602"/>
      <c r="B22" s="350" t="s">
        <v>649</v>
      </c>
      <c r="C22" s="351" t="s">
        <v>188</v>
      </c>
      <c r="D22" s="603"/>
      <c r="E22" s="352" t="s">
        <v>175</v>
      </c>
      <c r="F22" s="604" t="s">
        <v>653</v>
      </c>
      <c r="G22" s="604" t="s">
        <v>580</v>
      </c>
      <c r="H22" s="4"/>
      <c r="I22" s="4"/>
      <c r="J22" s="4"/>
      <c r="K22" s="4"/>
      <c r="L22" s="4"/>
      <c r="M22" s="4"/>
      <c r="N22" s="4"/>
      <c r="O22" s="4"/>
      <c r="P22" s="4"/>
      <c r="Q22" s="4"/>
      <c r="R22" s="4"/>
      <c r="S22" s="4"/>
    </row>
    <row r="23" spans="1:19" ht="18" customHeight="1">
      <c r="A23" s="349" t="s">
        <v>191</v>
      </c>
      <c r="B23" s="350" t="s">
        <v>189</v>
      </c>
      <c r="C23" s="351" t="s">
        <v>188</v>
      </c>
      <c r="D23" s="341"/>
      <c r="E23" s="352" t="s">
        <v>192</v>
      </c>
      <c r="F23" s="114"/>
      <c r="G23" s="114"/>
      <c r="H23" s="4"/>
      <c r="I23" s="4"/>
      <c r="J23" s="4"/>
      <c r="K23" s="4"/>
      <c r="L23" s="4"/>
      <c r="M23" s="4"/>
      <c r="N23" s="4"/>
      <c r="O23" s="4"/>
      <c r="P23" s="4"/>
      <c r="Q23" s="4"/>
      <c r="R23" s="4"/>
      <c r="S23" s="4"/>
    </row>
    <row r="24" spans="1:19" ht="18" customHeight="1">
      <c r="A24" s="349" t="s">
        <v>193</v>
      </c>
      <c r="B24" s="349"/>
      <c r="C24" s="351"/>
      <c r="D24" s="341"/>
      <c r="E24" s="352" t="s">
        <v>192</v>
      </c>
      <c r="F24" s="114"/>
      <c r="G24" s="114"/>
      <c r="H24" s="4"/>
      <c r="I24" s="4"/>
      <c r="J24" s="4"/>
      <c r="K24" s="4"/>
      <c r="L24" s="4"/>
      <c r="M24" s="4"/>
      <c r="N24" s="4"/>
      <c r="O24" s="4"/>
      <c r="P24" s="4"/>
      <c r="Q24" s="4"/>
      <c r="R24" s="4"/>
      <c r="S24" s="4"/>
    </row>
    <row r="25" spans="1:19" ht="18" customHeight="1">
      <c r="A25" s="349" t="s">
        <v>194</v>
      </c>
      <c r="B25" s="349"/>
      <c r="C25" s="351" t="s">
        <v>195</v>
      </c>
      <c r="D25" s="341" t="s">
        <v>196</v>
      </c>
      <c r="E25" s="352" t="s">
        <v>175</v>
      </c>
      <c r="F25" s="114" t="s">
        <v>645</v>
      </c>
      <c r="G25" s="114" t="s">
        <v>646</v>
      </c>
      <c r="H25" s="4"/>
      <c r="I25" s="4"/>
      <c r="J25" s="4"/>
      <c r="K25" s="4"/>
      <c r="L25" s="4"/>
      <c r="M25" s="4"/>
      <c r="N25" s="4"/>
      <c r="O25" s="4"/>
      <c r="P25" s="4"/>
      <c r="Q25" s="4"/>
      <c r="R25" s="4"/>
      <c r="S25" s="4"/>
    </row>
    <row r="26" spans="1:19" ht="18" customHeight="1">
      <c r="A26" s="352" t="s">
        <v>197</v>
      </c>
      <c r="B26" s="349"/>
      <c r="C26" s="351" t="s">
        <v>198</v>
      </c>
      <c r="D26" s="341"/>
      <c r="E26" s="352" t="s">
        <v>175</v>
      </c>
      <c r="F26" s="114" t="s">
        <v>645</v>
      </c>
      <c r="G26" s="114" t="s">
        <v>524</v>
      </c>
      <c r="H26" s="4"/>
      <c r="I26" s="4"/>
      <c r="J26" s="4"/>
      <c r="K26" s="4"/>
      <c r="L26" s="4"/>
      <c r="M26" s="4"/>
      <c r="N26" s="4"/>
      <c r="O26" s="4"/>
      <c r="P26" s="4"/>
      <c r="Q26" s="4"/>
      <c r="R26" s="4"/>
      <c r="S26" s="4"/>
    </row>
    <row r="27" spans="1:19" ht="18" customHeight="1">
      <c r="A27" s="457" t="s">
        <v>21</v>
      </c>
      <c r="B27" s="459"/>
      <c r="C27" s="460" t="s">
        <v>6</v>
      </c>
      <c r="D27" s="461"/>
      <c r="E27" s="461" t="s">
        <v>22</v>
      </c>
      <c r="F27" s="114"/>
      <c r="G27" s="114"/>
      <c r="H27" s="4"/>
      <c r="I27" s="4"/>
      <c r="J27" s="4"/>
      <c r="K27" s="4"/>
      <c r="L27" s="4"/>
      <c r="M27" s="4"/>
      <c r="N27" s="4"/>
      <c r="O27" s="4"/>
      <c r="P27" s="4"/>
      <c r="Q27" s="4"/>
      <c r="R27" s="4"/>
      <c r="S27" s="4"/>
    </row>
    <row r="28" spans="1:19" ht="18" customHeight="1">
      <c r="H28" s="4"/>
      <c r="I28" s="4"/>
      <c r="J28" s="4"/>
      <c r="K28" s="4"/>
      <c r="L28" s="4"/>
      <c r="M28" s="4"/>
      <c r="N28" s="4"/>
      <c r="O28" s="4"/>
      <c r="P28" s="4"/>
      <c r="Q28" s="4"/>
      <c r="R28" s="4"/>
      <c r="S28" s="4"/>
    </row>
    <row r="29" spans="1:19" ht="18" customHeight="1">
      <c r="H29" s="4"/>
      <c r="I29" s="4"/>
      <c r="J29" s="4"/>
      <c r="K29" s="4"/>
      <c r="L29" s="4"/>
      <c r="M29" s="4"/>
      <c r="N29" s="4"/>
      <c r="O29" s="4"/>
      <c r="P29" s="4"/>
      <c r="Q29" s="4"/>
      <c r="R29" s="4"/>
      <c r="S29" s="4"/>
    </row>
    <row r="30" spans="1:19" s="458" customFormat="1" ht="18" customHeight="1">
      <c r="A30" s="4"/>
      <c r="B30" s="6"/>
      <c r="C30" s="4"/>
      <c r="D30" s="4"/>
      <c r="E30" s="4"/>
      <c r="F30" s="4"/>
      <c r="G30" s="4"/>
    </row>
    <row r="31" spans="1:19" ht="18" customHeight="1"/>
    <row r="32" spans="1:19" ht="18" customHeight="1"/>
  </sheetData>
  <pageMargins left="0.74803149606299213" right="0.74803149606299213" top="0.78740157480314965" bottom="0.59055118110236227" header="0.59055118110236227" footer="0.39370078740157483"/>
  <pageSetup paperSize="9" orientation="portrait" r:id="rId1"/>
  <headerFooter alignWithMargins="0">
    <oddFooter>&amp;C&amp;"Arial,Normal"&amp;10NBR Nordic Beet Research</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35</vt:i4>
      </vt:variant>
      <vt:variant>
        <vt:lpstr>Namngivna områden</vt:lpstr>
      </vt:variant>
      <vt:variant>
        <vt:i4>26</vt:i4>
      </vt:variant>
    </vt:vector>
  </HeadingPairs>
  <TitlesOfParts>
    <vt:vector size="61" baseType="lpstr">
      <vt:lpstr>NBR forside</vt:lpstr>
      <vt:lpstr>Plan</vt:lpstr>
      <vt:lpstr>Utförande PM</vt:lpstr>
      <vt:lpstr>Trial info</vt:lpstr>
      <vt:lpstr>Brickplan.fältplan</vt:lpstr>
      <vt:lpstr>Fältplan</vt:lpstr>
      <vt:lpstr>Brickplan</vt:lpstr>
      <vt:lpstr>Evaluation  Lönnstorp</vt:lpstr>
      <vt:lpstr>Evaluation  Reslöv</vt:lpstr>
      <vt:lpstr>Evaluation  Björkhem</vt:lpstr>
      <vt:lpstr>Evaluation Lovisero  </vt:lpstr>
      <vt:lpstr>Evaluation  Granhill</vt:lpstr>
      <vt:lpstr>Jordprov</vt:lpstr>
      <vt:lpstr>Behandl_data</vt:lpstr>
      <vt:lpstr>Sprutj Lönnstorp</vt:lpstr>
      <vt:lpstr>Sprutj Reslöv</vt:lpstr>
      <vt:lpstr>Sprutj Björkhem</vt:lpstr>
      <vt:lpstr>Sprutj Lovisero</vt:lpstr>
      <vt:lpstr>Sprutj Granhill</vt:lpstr>
      <vt:lpstr>Angr_frek vid beh</vt:lpstr>
      <vt:lpstr> Angr efter beh 2014</vt:lpstr>
      <vt:lpstr>Bl sv 1</vt:lpstr>
      <vt:lpstr>Plh Gr blyta 1</vt:lpstr>
      <vt:lpstr>Mjöldagg</vt:lpstr>
      <vt:lpstr>Ram</vt:lpstr>
      <vt:lpstr>Rost</vt:lpstr>
      <vt:lpstr>Skörd 1</vt:lpstr>
      <vt:lpstr>Sheet1</vt:lpstr>
      <vt:lpstr>Resultattabell bladsvampgrad.</vt:lpstr>
      <vt:lpstr>Bladsvamsutveckling diagr.</vt:lpstr>
      <vt:lpstr>Resultattabell skörd (2)</vt:lpstr>
      <vt:lpstr>Relativ skörd</vt:lpstr>
      <vt:lpstr>Angrepsfrekvens</vt:lpstr>
      <vt:lpstr>Resultattabell skörd</vt:lpstr>
      <vt:lpstr>Sheet2</vt:lpstr>
      <vt:lpstr>' Angr efter beh 2014'!Print_Area</vt:lpstr>
      <vt:lpstr>'Angr_frek vid beh'!Print_Area</vt:lpstr>
      <vt:lpstr>Angrepsfrekvens!Print_Area</vt:lpstr>
      <vt:lpstr>Behandl_data!Print_Area</vt:lpstr>
      <vt:lpstr>'Bl sv 1'!Print_Area</vt:lpstr>
      <vt:lpstr>'Bladsvamsutveckling diagr.'!Print_Area</vt:lpstr>
      <vt:lpstr>Brickplan!Print_Area</vt:lpstr>
      <vt:lpstr>Brickplan.fältplan!Print_Area</vt:lpstr>
      <vt:lpstr>'Evaluation  Björkhem'!Print_Area</vt:lpstr>
      <vt:lpstr>'Evaluation  Granhill'!Print_Area</vt:lpstr>
      <vt:lpstr>'Evaluation  Lönnstorp'!Print_Area</vt:lpstr>
      <vt:lpstr>'Evaluation  Reslöv'!Print_Area</vt:lpstr>
      <vt:lpstr>'Evaluation Lovisero  '!Print_Area</vt:lpstr>
      <vt:lpstr>Fältplan!Print_Area</vt:lpstr>
      <vt:lpstr>Jordprov!Print_Area</vt:lpstr>
      <vt:lpstr>Mjöldagg!Print_Area</vt:lpstr>
      <vt:lpstr>'NBR forside'!Print_Area</vt:lpstr>
      <vt:lpstr>Plan!Print_Area</vt:lpstr>
      <vt:lpstr>'Plh Gr blyta 1'!Print_Area</vt:lpstr>
      <vt:lpstr>Ram!Print_Area</vt:lpstr>
      <vt:lpstr>'Relativ skörd'!Print_Area</vt:lpstr>
      <vt:lpstr>'Resultattabell bladsvampgrad.'!Print_Area</vt:lpstr>
      <vt:lpstr>'Resultattabell skörd (2)'!Print_Area</vt:lpstr>
      <vt:lpstr>Rost!Print_Area</vt:lpstr>
      <vt:lpstr>'Skörd 1'!Print_Area</vt:lpstr>
      <vt:lpstr>'Utförande PM'!Print_Area</vt:lpstr>
    </vt:vector>
  </TitlesOfParts>
  <Company>Danisco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sburon</dc:creator>
  <cp:lastModifiedBy>Joakim Ekelöf</cp:lastModifiedBy>
  <cp:lastPrinted>2015-07-13T07:57:37Z</cp:lastPrinted>
  <dcterms:created xsi:type="dcterms:W3CDTF">2010-03-22T09:30:31Z</dcterms:created>
  <dcterms:modified xsi:type="dcterms:W3CDTF">2015-07-13T08:05:32Z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dDocumentEventProcessedId">
    <vt:lpwstr>839c246f-7375-42e4-8436-7326a3a3ca27</vt:lpwstr>
  </property>
  <property fmtid="{D5CDD505-2E9C-101B-9397-08002B2CF9AE}" pid="3" name="_SourceUrl">
    <vt:lpwstr/>
  </property>
  <property fmtid="{D5CDD505-2E9C-101B-9397-08002B2CF9AE}" pid="4" name="AutoVersionDisabled">
    <vt:lpwstr>0</vt:lpwstr>
  </property>
  <property fmtid="{D5CDD505-2E9C-101B-9397-08002B2CF9AE}" pid="5" name="ItemType">
    <vt:lpwstr>1</vt:lpwstr>
  </property>
  <property fmtid="{D5CDD505-2E9C-101B-9397-08002B2CF9AE}" pid="6" name="Order">
    <vt:lpwstr/>
  </property>
  <property fmtid="{D5CDD505-2E9C-101B-9397-08002B2CF9AE}" pid="7" name="MetaInfo">
    <vt:lpwstr/>
  </property>
  <property fmtid="{D5CDD505-2E9C-101B-9397-08002B2CF9AE}" pid="8" name="Description">
    <vt:lpwstr/>
  </property>
</Properties>
</file>